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EXCEL\WATER\MANAGE\Principal Statement\2023-24\Publications\"/>
    </mc:Choice>
  </mc:AlternateContent>
  <xr:revisionPtr revIDLastSave="0" documentId="8_{A8C150B6-53E8-4E25-9E54-9211A5A59A9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_Definitions" sheetId="20" r:id="rId1"/>
    <sheet name="Decision Tree" sheetId="22" r:id="rId2"/>
    <sheet name="Activities-W" sheetId="3" r:id="rId3"/>
  </sheets>
  <definedNames>
    <definedName name="\0">#REF!</definedName>
    <definedName name="\A">#REF!</definedName>
    <definedName name="\P">#REF!</definedName>
    <definedName name="_Order1" hidden="1">255</definedName>
    <definedName name="_Order2" hidden="1">255</definedName>
    <definedName name="_sue1">"a1:k412"</definedName>
    <definedName name="BASE_YEAR">#REF!</definedName>
    <definedName name="CHOICES">#REF!</definedName>
    <definedName name="CHOOSE">#REF!</definedName>
    <definedName name="COMPANY_ACRONYM">#REF!</definedName>
    <definedName name="CURRENT_YEAR">#REF!</definedName>
    <definedName name="FOLLOWING_YEAR">#REF!</definedName>
    <definedName name="FY_1">#REF!</definedName>
    <definedName name="FY_10">#REF!</definedName>
    <definedName name="FY_11">#REF!</definedName>
    <definedName name="FY_12">#REF!</definedName>
    <definedName name="FY_13">#REF!</definedName>
    <definedName name="FY_14">#REF!</definedName>
    <definedName name="FY_15">#REF!</definedName>
    <definedName name="FY_2">#REF!</definedName>
    <definedName name="FY_3">#REF!</definedName>
    <definedName name="FY_4">#REF!</definedName>
    <definedName name="FY_5">#REF!</definedName>
    <definedName name="FY_6">#REF!</definedName>
    <definedName name="FY_7">#REF!</definedName>
    <definedName name="FY_8">#REF!</definedName>
    <definedName name="FY_9">#REF!</definedName>
    <definedName name="GOHOME">#REF!</definedName>
    <definedName name="HOMER">#REF!</definedName>
    <definedName name="JR_LAST_YEAR">#REF!</definedName>
    <definedName name="JR_REPORT_YEAR">#REF!</definedName>
    <definedName name="JR_YEAR_B4_LAST">#REF!</definedName>
    <definedName name="JR_YEAR_B5_LAST">#REF!</definedName>
    <definedName name="LAST_YEAR">#REF!</definedName>
    <definedName name="PRT">#REF!</definedName>
    <definedName name="PRTCOUNT">#REF!</definedName>
    <definedName name="PRTEND">#REF!</definedName>
    <definedName name="PRTSTART">#REF!</definedName>
    <definedName name="PSETUP">#REF!</definedName>
    <definedName name="PTABLE">#REF!</definedName>
    <definedName name="REPORT_YEAR">#REF!</definedName>
    <definedName name="RESULT">#REF!</definedName>
    <definedName name="summary">#REF!</definedName>
    <definedName name="TABLE0">#REF!</definedName>
    <definedName name="TABLE10">#REF!</definedName>
    <definedName name="TABLE11">#REF!</definedName>
    <definedName name="TABLE15">#REF!</definedName>
    <definedName name="TABLE16">#REF!</definedName>
    <definedName name="TABLE37">#REF!</definedName>
    <definedName name="TABLE38">#REF!</definedName>
    <definedName name="TABLE41">#REF!</definedName>
    <definedName name="TABLE41TOTALS">#REF!</definedName>
    <definedName name="TABLE9">#REF!</definedName>
    <definedName name="TITLES">#REF!</definedName>
    <definedName name="YEAR_B4_LAST">#REF!</definedName>
    <definedName name="YEAR_B4B4_LAST">#REF!</definedName>
    <definedName name="YEAR_B5_LA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3" l="1"/>
  <c r="M58" i="3"/>
  <c r="M51" i="3"/>
  <c r="M53" i="3"/>
  <c r="M54" i="3"/>
  <c r="M50" i="3"/>
  <c r="R32" i="3" l="1"/>
  <c r="Q32" i="3"/>
  <c r="P32" i="3"/>
  <c r="L32" i="3"/>
  <c r="K32" i="3"/>
  <c r="J32" i="3"/>
  <c r="I32" i="3"/>
  <c r="R48" i="3"/>
  <c r="Q48" i="3"/>
  <c r="P48" i="3"/>
  <c r="L48" i="3"/>
  <c r="R24" i="3"/>
  <c r="Q24" i="3"/>
  <c r="P24" i="3"/>
  <c r="L24" i="3"/>
  <c r="K24" i="3"/>
  <c r="J24" i="3"/>
  <c r="O32" i="3" l="1"/>
  <c r="S21" i="3" l="1"/>
  <c r="M21" i="3"/>
  <c r="S20" i="3" l="1"/>
  <c r="M20" i="3"/>
  <c r="S22" i="3" l="1"/>
  <c r="M22" i="3"/>
  <c r="L8" i="3"/>
  <c r="L7" i="3" s="1"/>
  <c r="K8" i="3"/>
  <c r="K7" i="3" s="1"/>
  <c r="J8" i="3"/>
  <c r="J7" i="3" l="1"/>
  <c r="J48" i="3"/>
  <c r="S30" i="3"/>
  <c r="S33" i="3"/>
  <c r="S32" i="3" s="1"/>
  <c r="S16" i="3"/>
  <c r="S13" i="3"/>
  <c r="S12" i="3"/>
  <c r="S18" i="3"/>
  <c r="S19" i="3"/>
  <c r="S14" i="3"/>
  <c r="S15" i="3"/>
  <c r="S11" i="3"/>
  <c r="S10" i="3"/>
  <c r="S9" i="3"/>
  <c r="M33" i="3"/>
  <c r="M32" i="3" s="1"/>
  <c r="M46" i="3"/>
  <c r="M45" i="3"/>
  <c r="M30" i="3"/>
  <c r="M29" i="3"/>
  <c r="M28" i="3"/>
  <c r="M25" i="3"/>
  <c r="M27" i="3"/>
  <c r="M15" i="3"/>
  <c r="M14" i="3"/>
  <c r="M19" i="3"/>
  <c r="M17" i="3"/>
  <c r="M18" i="3"/>
  <c r="M12" i="3"/>
  <c r="M13" i="3"/>
  <c r="M16" i="3"/>
  <c r="K35" i="3"/>
  <c r="P35" i="3"/>
  <c r="Q35" i="3"/>
  <c r="R35" i="3"/>
  <c r="S17" i="3" l="1"/>
  <c r="S27" i="3" l="1"/>
  <c r="S29" i="3"/>
  <c r="S28" i="3"/>
  <c r="S25" i="3" l="1"/>
  <c r="O24" i="3"/>
  <c r="S26" i="3"/>
  <c r="S24" i="3" l="1"/>
  <c r="P8" i="3" l="1"/>
  <c r="P7" i="3" s="1"/>
  <c r="Q8" i="3"/>
  <c r="Q7" i="3" s="1"/>
  <c r="R8" i="3"/>
  <c r="R7" i="3" s="1"/>
  <c r="O8" i="3"/>
  <c r="O7" i="3" s="1"/>
  <c r="S43" i="3" l="1"/>
  <c r="S45" i="3"/>
  <c r="S38" i="3"/>
  <c r="S46" i="3"/>
  <c r="S39" i="3"/>
  <c r="S40" i="3"/>
  <c r="S44" i="3"/>
  <c r="S36" i="3"/>
  <c r="S42" i="3"/>
  <c r="S37" i="3"/>
  <c r="S41" i="3"/>
  <c r="S8" i="3"/>
  <c r="S7" i="3" s="1"/>
  <c r="S35" i="3" l="1"/>
  <c r="O35" i="3"/>
  <c r="O48" i="3" s="1"/>
  <c r="S49" i="3" l="1"/>
  <c r="S48" i="3" s="1"/>
  <c r="S6" i="3" l="1"/>
  <c r="O6" i="3"/>
  <c r="P6" i="3"/>
  <c r="Q6" i="3"/>
  <c r="R6" i="3"/>
  <c r="M43" i="3" l="1"/>
  <c r="M38" i="3" l="1"/>
  <c r="M40" i="3"/>
  <c r="M39" i="3"/>
  <c r="M44" i="3"/>
  <c r="L35" i="3"/>
  <c r="L6" i="3" s="1"/>
  <c r="M41" i="3" l="1"/>
  <c r="M42" i="3"/>
  <c r="M11" i="3"/>
  <c r="M37" i="3"/>
  <c r="J35" i="3"/>
  <c r="J6" i="3" s="1"/>
  <c r="M26" i="3"/>
  <c r="M24" i="3" s="1"/>
  <c r="I24" i="3"/>
  <c r="M10" i="3" l="1"/>
  <c r="I8" i="3"/>
  <c r="M9" i="3"/>
  <c r="M8" i="3" s="1"/>
  <c r="M7" i="3" s="1"/>
  <c r="I7" i="3" l="1"/>
  <c r="M36" i="3"/>
  <c r="M35" i="3" s="1"/>
  <c r="I35" i="3"/>
  <c r="K48" i="3" l="1"/>
  <c r="K6" i="3" s="1"/>
  <c r="I48" i="3"/>
  <c r="I6" i="3" s="1"/>
  <c r="M49" i="3" l="1"/>
  <c r="M48" i="3" s="1"/>
  <c r="M6" i="3" s="1"/>
</calcChain>
</file>

<file path=xl/sharedStrings.xml><?xml version="1.0" encoding="utf-8"?>
<sst xmlns="http://schemas.openxmlformats.org/spreadsheetml/2006/main" count="237" uniqueCount="189">
  <si>
    <t>NAV MINUS FRAMEWORK</t>
  </si>
  <si>
    <t>Instructions and Definitions</t>
  </si>
  <si>
    <t>Each service activity has a separate summary calculation tab:</t>
  </si>
  <si>
    <t>Water - "Activities-W"</t>
  </si>
  <si>
    <t>Foul Water Drainage - "Activities-WW"</t>
  </si>
  <si>
    <t>Highway Drainage - "Activities-HWD"</t>
  </si>
  <si>
    <t>Surface Water Drainage - "Activities-SWD"</t>
  </si>
  <si>
    <t>The Industry Checklist of NAV costs is set out in columns B and C.  This is delineated by a bold black border and does not read across to columns F etc.</t>
  </si>
  <si>
    <t>The colour coding in column B details how the items in the Checklist have been taken into the "minus" calculation in column F onwards as either:</t>
  </si>
  <si>
    <t>Direct Allocation</t>
  </si>
  <si>
    <t>Grouped Allocation (#1)</t>
  </si>
  <si>
    <t>Costs included in wholesale activities (relevant to central costs)</t>
  </si>
  <si>
    <t>Activities not included in analysis</t>
  </si>
  <si>
    <t>Column G is a list of the avoided activities taken from the Industry Checklist and included in the "Minus" calculation.</t>
  </si>
  <si>
    <t>Column F is the users description given to each Checklist item or group of items.</t>
  </si>
  <si>
    <t>Columns I to M is the users pre-2022/23 calculation of the "minus", applying the Industry Checklist, included for comparative purposes on the assumption it reflects an analysis weighted to "Top Down" data.</t>
  </si>
  <si>
    <t>Columns O to S is the users 2022/23 calculation of the "minus" for the cost item/group</t>
  </si>
  <si>
    <t>Columns I and O lists items included in Opex.</t>
  </si>
  <si>
    <t>Columns J and P lists items included in Capital Maintenance (Capex) and assumed taken into the Incumbent's RCV in the counter factual.</t>
  </si>
  <si>
    <t>Columns K and Q sets out the Return (WACC) on capex value taken into the RCV.</t>
  </si>
  <si>
    <t>Columns L and R sets out the application of Rates with reference to the "Receipts &amp; Expenditures" method using the profitability of the service based on the RCV allocation</t>
  </si>
  <si>
    <t>Column U sets out whether the cost item is incurred both downstream and upstream of the service boundary or downstream only.</t>
  </si>
  <si>
    <t>Column V sets out the approach to calculating the minus referencing the terms in CEPA report to Ofwat: "top down", "middle up/down" or "bottom up". Job costing has been used an alternative for "bottom up".</t>
  </si>
  <si>
    <t>Column W sets out the cost drivers used in calculating/allocating the "minus" for the cost item/group</t>
  </si>
  <si>
    <t>15 Column X</t>
  </si>
  <si>
    <t>Column X sets out the basis on which the calculated minus has been applied in the calculation of charges</t>
  </si>
  <si>
    <t>16 Column Z</t>
  </si>
  <si>
    <t>Column Z is for the inclusion of notes/comments</t>
  </si>
  <si>
    <t>Each column is split between direct costs, indirect costs, other and network losses.</t>
  </si>
  <si>
    <t>The tab "Decision Tree" provides a logic to consider how other identified costs should be considered in the calculation of the avoided cost "minus"</t>
  </si>
  <si>
    <t>Further tabs can be inserted to provide supporting calculation for each cost item included on the basis of the Checklist e.g. "WD-9"</t>
  </si>
  <si>
    <t>2022/23</t>
  </si>
  <si>
    <t>NAV SUB-GROUP COSTS CHECKLIST</t>
  </si>
  <si>
    <t>LIST OF ACTIVITIES AVOIDED</t>
  </si>
  <si>
    <t>[BASIS OF ASSESSMENT]</t>
  </si>
  <si>
    <t>Operating Costs</t>
  </si>
  <si>
    <t>Capital Maintenance</t>
  </si>
  <si>
    <t>Return</t>
  </si>
  <si>
    <t>Rates</t>
  </si>
  <si>
    <t>Total</t>
  </si>
  <si>
    <t>Distribution System Element</t>
  </si>
  <si>
    <t>Cost Type</t>
  </si>
  <si>
    <t>Cost Driver</t>
  </si>
  <si>
    <t>Customer Allocation</t>
  </si>
  <si>
    <t>Comments</t>
  </si>
  <si>
    <t>WATER</t>
  </si>
  <si>
    <t>Water Direct Costs</t>
  </si>
  <si>
    <t>Direct Costs</t>
  </si>
  <si>
    <t>Network Maintenance</t>
  </si>
  <si>
    <t>WD1</t>
  </si>
  <si>
    <t>Routine and adhoc water quality sampling.  Regulatory monitoring at every site irrespective of size</t>
  </si>
  <si>
    <t>WD2</t>
  </si>
  <si>
    <t xml:space="preserve">DWI - Drinking Water Safety Planning (Water Supply (Water Quality)  Regulations 2016 - Regs 27 &amp; 28), Monthly water quality reporting, submission of annual data returns. </t>
  </si>
  <si>
    <t>WD3</t>
  </si>
  <si>
    <t>Monitoring and auditing of Laboratory performance - Water Supply (Water Quality)  Regulations 2016 - Regulation 16</t>
  </si>
  <si>
    <t>WD4</t>
  </si>
  <si>
    <t>Water Fittings inspections - enforcement of Water Supply (Water Fittings) Regulations 1999</t>
  </si>
  <si>
    <t>WD5</t>
  </si>
  <si>
    <t xml:space="preserve">Supplementary water quality monitoring e.g. Response to customer contacts, </t>
  </si>
  <si>
    <t>WD6</t>
  </si>
  <si>
    <t>Additional flushing/sampling due to poor performance and/or condition of assets owned and maintained by the upstream incumbent</t>
  </si>
  <si>
    <t>WD7</t>
  </si>
  <si>
    <t>Local Authority and Public Health England Liaison and updates.</t>
  </si>
  <si>
    <t>WD8</t>
  </si>
  <si>
    <t>Planned Maintenance - e.g. flushing activities</t>
  </si>
  <si>
    <t>WD9</t>
  </si>
  <si>
    <t>Unplanned Maintenance</t>
  </si>
  <si>
    <t>WD10</t>
  </si>
  <si>
    <t>Emergency Response</t>
  </si>
  <si>
    <t>WD11</t>
  </si>
  <si>
    <t>Meter maintenance / replacement</t>
  </si>
  <si>
    <t>WD12</t>
  </si>
  <si>
    <t>Meter accuracy testing costs</t>
  </si>
  <si>
    <t>WD13</t>
  </si>
  <si>
    <t>Meter reading</t>
  </si>
  <si>
    <t>WD14</t>
  </si>
  <si>
    <t>Battery replacement</t>
  </si>
  <si>
    <t>WD15</t>
  </si>
  <si>
    <t>Arrangements for sharing meter data</t>
  </si>
  <si>
    <t>WD16</t>
  </si>
  <si>
    <t>Standby arrangements</t>
  </si>
  <si>
    <t>Regulatory Compliance &amp; Water Quality</t>
  </si>
  <si>
    <t>WD17</t>
  </si>
  <si>
    <t>Incumbent bulk metering costs</t>
  </si>
  <si>
    <t>WD18</t>
  </si>
  <si>
    <t>Financial penalties for GSS failure - Also GSS payments made to customers as a consequence of upstream incumbent failure.</t>
  </si>
  <si>
    <t>WD19</t>
  </si>
  <si>
    <t xml:space="preserve">Network losses / unaccounted for water at a direct wholesale cost. </t>
  </si>
  <si>
    <t>WD20</t>
  </si>
  <si>
    <t>Activities to monitor and control leakage/unaccounted for water</t>
  </si>
  <si>
    <t>WD21</t>
  </si>
  <si>
    <t>Wholesale cost for 'free' water provided under social tariffs</t>
  </si>
  <si>
    <t>WD22</t>
  </si>
  <si>
    <t xml:space="preserve">Offsite network maintenance / repair (No income if NAV tariff assumes connection at boundary) </t>
  </si>
  <si>
    <t>WD23</t>
  </si>
  <si>
    <t>Water resource planning and drought plans</t>
  </si>
  <si>
    <t>Other</t>
  </si>
  <si>
    <t>Central Costs</t>
  </si>
  <si>
    <t>Indirect Costs</t>
  </si>
  <si>
    <t>C1</t>
  </si>
  <si>
    <t>Finance/ HR / Legal and IT staff resource costs</t>
  </si>
  <si>
    <t>C2</t>
  </si>
  <si>
    <t>Regulatory Costs - Licence fees, regulatory reporting and compliance</t>
  </si>
  <si>
    <t>C3</t>
  </si>
  <si>
    <t>NAV application and administration costs.</t>
  </si>
  <si>
    <t>C4</t>
  </si>
  <si>
    <t>End customer billing and customer service costs</t>
  </si>
  <si>
    <t>C5</t>
  </si>
  <si>
    <t>Management costs</t>
  </si>
  <si>
    <t>C6</t>
  </si>
  <si>
    <t>External consultancy</t>
  </si>
  <si>
    <t>C7</t>
  </si>
  <si>
    <t>IT systems and development</t>
  </si>
  <si>
    <t>C8</t>
  </si>
  <si>
    <t>Travel and subsistence</t>
  </si>
  <si>
    <t>C9</t>
  </si>
  <si>
    <t>Vehicle fleet costs</t>
  </si>
  <si>
    <t>C10</t>
  </si>
  <si>
    <t>Plant, tools and equipment</t>
  </si>
  <si>
    <t>C11</t>
  </si>
  <si>
    <t>Health and Safety</t>
  </si>
  <si>
    <t>C12</t>
  </si>
  <si>
    <t>Insurance</t>
  </si>
  <si>
    <t>C13</t>
  </si>
  <si>
    <t>Employer pension</t>
  </si>
  <si>
    <t>C14</t>
  </si>
  <si>
    <t>Employer NI</t>
  </si>
  <si>
    <t>C15</t>
  </si>
  <si>
    <t>Premises and utilities</t>
  </si>
  <si>
    <t>C16</t>
  </si>
  <si>
    <t>Telecommunication costs</t>
  </si>
  <si>
    <t>Network Losses</t>
  </si>
  <si>
    <t>Volumetric Tariff abated</t>
  </si>
  <si>
    <t>C17</t>
  </si>
  <si>
    <t>Business Rates</t>
  </si>
  <si>
    <t>C18</t>
  </si>
  <si>
    <t>Recruitment</t>
  </si>
  <si>
    <t>C19</t>
  </si>
  <si>
    <t>Training and Development</t>
  </si>
  <si>
    <t>C20</t>
  </si>
  <si>
    <t>Bank charges incl. those relating to customer income collection</t>
  </si>
  <si>
    <t>C21</t>
  </si>
  <si>
    <t>Customer bad debt and debt recovery costs.</t>
  </si>
  <si>
    <t>C22</t>
  </si>
  <si>
    <t>Revenue protection and voids management.</t>
  </si>
  <si>
    <t>C23</t>
  </si>
  <si>
    <t>External audit / accountancy costs</t>
  </si>
  <si>
    <t>C24</t>
  </si>
  <si>
    <t>Asset Financing Costs</t>
  </si>
  <si>
    <t>C25</t>
  </si>
  <si>
    <t>Working Capital</t>
  </si>
  <si>
    <t>C26</t>
  </si>
  <si>
    <t>Incumbent Working Capital</t>
  </si>
  <si>
    <t>C27</t>
  </si>
  <si>
    <t>Marketing, Branding and Customer Relations</t>
  </si>
  <si>
    <t>C28</t>
  </si>
  <si>
    <t>Billing systems costs</t>
  </si>
  <si>
    <t>C29</t>
  </si>
  <si>
    <t>Billing and other postage / stationery costs</t>
  </si>
  <si>
    <t>C30</t>
  </si>
  <si>
    <t>Cost of Debt</t>
  </si>
  <si>
    <t>Colour Code</t>
  </si>
  <si>
    <t>Grouped Allocation</t>
  </si>
  <si>
    <t>Costs included in activities</t>
  </si>
  <si>
    <t>Water quality operational complaince</t>
  </si>
  <si>
    <t>Connected properties</t>
  </si>
  <si>
    <t>Distribution pipes - planned maintenace</t>
  </si>
  <si>
    <t>Distribution pipes - unplanned maintenance</t>
  </si>
  <si>
    <t>Finance</t>
  </si>
  <si>
    <t>Human resources</t>
  </si>
  <si>
    <t>Strategy &amp; regulation</t>
  </si>
  <si>
    <t>Communications</t>
  </si>
  <si>
    <t>Information technology</t>
  </si>
  <si>
    <t>Fleet &amp; property</t>
  </si>
  <si>
    <t>South Staffs region</t>
  </si>
  <si>
    <t>Cambridge region</t>
  </si>
  <si>
    <t>Wholsale charge</t>
  </si>
  <si>
    <t>Assumes 3% leakage rate</t>
  </si>
  <si>
    <t>&lt;320mm mains = 88.5%</t>
  </si>
  <si>
    <t>Rate of Return</t>
  </si>
  <si>
    <t xml:space="preserve">Mains replacement </t>
  </si>
  <si>
    <t>Wholesale bill</t>
  </si>
  <si>
    <t>Consumption</t>
  </si>
  <si>
    <t>Leakage rate</t>
  </si>
  <si>
    <t>Working capital - South Staffs</t>
  </si>
  <si>
    <t>Working capital - Cambridge</t>
  </si>
  <si>
    <t>Total avoided activities</t>
  </si>
  <si>
    <t>South Staffs</t>
  </si>
  <si>
    <t>Cambridge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</si>
</sst>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&quot;£&quot;#,##0.00"/>
    <numFmt numFmtId="166" formatCode="#,##0_);\(#,##0\);&quot;-  &quot;;&quot; &quot;@&quot; &quot;"/>
    <numFmt numFmtId="167" formatCode="&quot;£&quot;#,##0.000"/>
    <numFmt numFmtId="168" formatCode="0.000"/>
  </numFmts>
  <fonts count="2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CC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Frutiger 55 Roman"/>
    </font>
    <font>
      <sz val="10"/>
      <name val="Frutiger 55 Roman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0"/>
      <color theme="0"/>
      <name val="Calibri"/>
      <family val="2"/>
      <scheme val="minor"/>
    </font>
    <font>
      <sz val="10"/>
      <color rgb="FF66006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6" fontId="7" fillId="0" borderId="0" applyFont="0" applyFill="0" applyBorder="0" applyProtection="0">
      <alignment vertical="top"/>
    </xf>
    <xf numFmtId="0" fontId="7" fillId="0" borderId="0"/>
    <xf numFmtId="0" fontId="8" fillId="0" borderId="0"/>
    <xf numFmtId="0" fontId="7" fillId="0" borderId="0"/>
    <xf numFmtId="9" fontId="9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</cellStyleXfs>
  <cellXfs count="88">
    <xf numFmtId="0" fontId="0" fillId="0" borderId="0" xfId="0"/>
    <xf numFmtId="165" fontId="4" fillId="0" borderId="0" xfId="0" applyNumberFormat="1" applyFont="1"/>
    <xf numFmtId="165" fontId="0" fillId="0" borderId="0" xfId="0" applyNumberFormat="1"/>
    <xf numFmtId="0" fontId="0" fillId="4" borderId="0" xfId="0" applyFill="1"/>
    <xf numFmtId="0" fontId="3" fillId="4" borderId="0" xfId="0" applyFont="1" applyFill="1"/>
    <xf numFmtId="0" fontId="0" fillId="2" borderId="0" xfId="0" applyFill="1"/>
    <xf numFmtId="0" fontId="6" fillId="0" borderId="0" xfId="0" applyFont="1"/>
    <xf numFmtId="0" fontId="2" fillId="5" borderId="0" xfId="0" applyFont="1" applyFill="1"/>
    <xf numFmtId="165" fontId="2" fillId="5" borderId="0" xfId="0" applyNumberFormat="1" applyFont="1" applyFill="1"/>
    <xf numFmtId="165" fontId="0" fillId="4" borderId="0" xfId="0" applyNumberFormat="1" applyFill="1"/>
    <xf numFmtId="0" fontId="3" fillId="4" borderId="0" xfId="0" applyFont="1" applyFill="1" applyAlignment="1">
      <alignment horizontal="center" vertical="center" wrapText="1"/>
    </xf>
    <xf numFmtId="165" fontId="0" fillId="2" borderId="0" xfId="0" applyNumberFormat="1" applyFill="1"/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4" borderId="0" xfId="0" quotePrefix="1" applyFont="1" applyFill="1"/>
    <xf numFmtId="0" fontId="15" fillId="8" borderId="0" xfId="0" applyFont="1" applyFill="1"/>
    <xf numFmtId="0" fontId="15" fillId="8" borderId="0" xfId="0" applyFont="1" applyFill="1" applyAlignment="1">
      <alignment horizontal="center"/>
    </xf>
    <xf numFmtId="165" fontId="16" fillId="0" borderId="0" xfId="0" applyNumberFormat="1" applyFont="1"/>
    <xf numFmtId="165" fontId="0" fillId="3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167" fontId="0" fillId="3" borderId="0" xfId="0" applyNumberFormat="1" applyFill="1"/>
    <xf numFmtId="0" fontId="3" fillId="11" borderId="0" xfId="0" applyFont="1" applyFill="1" applyAlignment="1">
      <alignment horizontal="center" vertical="center" wrapText="1"/>
    </xf>
    <xf numFmtId="165" fontId="0" fillId="11" borderId="0" xfId="0" applyNumberFormat="1" applyFill="1"/>
    <xf numFmtId="165" fontId="2" fillId="6" borderId="0" xfId="0" applyNumberFormat="1" applyFont="1" applyFill="1"/>
    <xf numFmtId="0" fontId="0" fillId="12" borderId="0" xfId="0" applyFill="1"/>
    <xf numFmtId="165" fontId="0" fillId="10" borderId="0" xfId="0" applyNumberFormat="1" applyFill="1"/>
    <xf numFmtId="0" fontId="0" fillId="6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3" fillId="0" borderId="0" xfId="0" applyFont="1"/>
    <xf numFmtId="0" fontId="12" fillId="1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8" fillId="17" borderId="1" xfId="0" applyFont="1" applyFill="1" applyBorder="1"/>
    <xf numFmtId="0" fontId="19" fillId="17" borderId="1" xfId="0" applyFont="1" applyFill="1" applyBorder="1"/>
    <xf numFmtId="0" fontId="18" fillId="0" borderId="1" xfId="0" applyFont="1" applyBorder="1" applyAlignment="1">
      <alignment vertical="center" wrapText="1"/>
    </xf>
    <xf numFmtId="0" fontId="0" fillId="14" borderId="0" xfId="0" applyFill="1"/>
    <xf numFmtId="0" fontId="18" fillId="7" borderId="1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/>
    </xf>
    <xf numFmtId="0" fontId="0" fillId="19" borderId="1" xfId="0" applyFill="1" applyBorder="1" applyAlignment="1">
      <alignment vertical="center"/>
    </xf>
    <xf numFmtId="0" fontId="0" fillId="0" borderId="1" xfId="0" applyBorder="1"/>
    <xf numFmtId="0" fontId="18" fillId="0" borderId="1" xfId="0" applyFont="1" applyBorder="1" applyAlignment="1">
      <alignment vertical="center"/>
    </xf>
    <xf numFmtId="0" fontId="0" fillId="20" borderId="0" xfId="0" applyFill="1"/>
    <xf numFmtId="0" fontId="0" fillId="21" borderId="0" xfId="0" applyFill="1"/>
    <xf numFmtId="0" fontId="0" fillId="22" borderId="0" xfId="0" applyFill="1"/>
    <xf numFmtId="0" fontId="20" fillId="0" borderId="0" xfId="0" applyFont="1"/>
    <xf numFmtId="0" fontId="10" fillId="0" borderId="0" xfId="0" applyFont="1" applyAlignment="1">
      <alignment horizontal="left" vertical="center" wrapText="1"/>
    </xf>
    <xf numFmtId="0" fontId="0" fillId="7" borderId="1" xfId="0" applyFill="1" applyBorder="1"/>
    <xf numFmtId="0" fontId="0" fillId="9" borderId="1" xfId="0" applyFill="1" applyBorder="1"/>
    <xf numFmtId="0" fontId="0" fillId="16" borderId="1" xfId="0" applyFill="1" applyBorder="1"/>
    <xf numFmtId="0" fontId="3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167" fontId="2" fillId="5" borderId="0" xfId="0" applyNumberFormat="1" applyFont="1" applyFill="1"/>
    <xf numFmtId="2" fontId="0" fillId="0" borderId="0" xfId="0" applyNumberFormat="1" applyAlignment="1">
      <alignment horizontal="center"/>
    </xf>
    <xf numFmtId="0" fontId="3" fillId="0" borderId="2" xfId="0" applyFont="1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0" fontId="3" fillId="0" borderId="5" xfId="0" applyFont="1" applyBorder="1"/>
    <xf numFmtId="165" fontId="3" fillId="0" borderId="0" xfId="0" applyNumberFormat="1" applyFont="1"/>
    <xf numFmtId="4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5" fontId="3" fillId="0" borderId="8" xfId="0" applyNumberFormat="1" applyFont="1" applyBorder="1"/>
    <xf numFmtId="167" fontId="3" fillId="0" borderId="8" xfId="0" applyNumberFormat="1" applyFont="1" applyBorder="1"/>
    <xf numFmtId="4" fontId="3" fillId="0" borderId="9" xfId="0" applyNumberFormat="1" applyFont="1" applyBorder="1"/>
    <xf numFmtId="0" fontId="2" fillId="1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5" fontId="3" fillId="11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1">
    <cellStyle name="Comma 2" xfId="7" xr:uid="{00000000-0005-0000-0000-000000000000}"/>
    <cellStyle name="Normal" xfId="0" builtinId="0"/>
    <cellStyle name="Normal 10" xfId="9" xr:uid="{00000000-0005-0000-0000-000003000000}"/>
    <cellStyle name="Normal 2" xfId="3" xr:uid="{00000000-0005-0000-0000-000004000000}"/>
    <cellStyle name="Normal 2 2" xfId="1" xr:uid="{00000000-0005-0000-0000-000005000000}"/>
    <cellStyle name="Normal 2 3" xfId="4" xr:uid="{00000000-0005-0000-0000-000006000000}"/>
    <cellStyle name="Normal 3" xfId="2" xr:uid="{00000000-0005-0000-0000-000007000000}"/>
    <cellStyle name="Normal 3 6" xfId="8" xr:uid="{00000000-0005-0000-0000-000008000000}"/>
    <cellStyle name="Normal 4" xfId="6" xr:uid="{00000000-0005-0000-0000-000009000000}"/>
    <cellStyle name="Normal 5" xfId="10" xr:uid="{00000000-0005-0000-0000-00000A000000}"/>
    <cellStyle name="Percent 2" xfId="5" xr:uid="{00000000-0005-0000-0000-00000C000000}"/>
  </cellStyles>
  <dxfs count="0"/>
  <tableStyles count="0" defaultTableStyle="TableStyleMedium2" defaultPivotStyle="PivotStyleLight16"/>
  <colors>
    <mruColors>
      <color rgb="FFFFFFD9"/>
      <color rgb="FFFF0000"/>
      <color rgb="FFFF00FF"/>
      <color rgb="FF660066"/>
      <color rgb="FF0000CC"/>
      <color rgb="FF85736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14</xdr:col>
      <xdr:colOff>317500</xdr:colOff>
      <xdr:row>35</xdr:row>
      <xdr:rowOff>98975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EF2572-40DB-4FDE-AE03-999E3F39F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429" y="489857"/>
          <a:ext cx="7629071" cy="5324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D31"/>
  <sheetViews>
    <sheetView zoomScale="80" zoomScaleNormal="80" workbookViewId="0">
      <selection activeCell="B27" sqref="B27"/>
    </sheetView>
  </sheetViews>
  <sheetFormatPr defaultRowHeight="13.8"/>
  <cols>
    <col min="1" max="1" width="11.5546875" customWidth="1"/>
    <col min="2" max="2" width="8.6640625" customWidth="1"/>
  </cols>
  <sheetData>
    <row r="1" spans="1:4" ht="15.6">
      <c r="A1" s="57" t="s">
        <v>0</v>
      </c>
    </row>
    <row r="3" spans="1:4">
      <c r="A3" s="36" t="s">
        <v>1</v>
      </c>
    </row>
    <row r="5" spans="1:4">
      <c r="A5">
        <v>1</v>
      </c>
      <c r="B5" t="s">
        <v>2</v>
      </c>
    </row>
    <row r="6" spans="1:4">
      <c r="C6" t="s">
        <v>3</v>
      </c>
    </row>
    <row r="7" spans="1:4">
      <c r="C7" t="s">
        <v>4</v>
      </c>
    </row>
    <row r="8" spans="1:4">
      <c r="C8" t="s">
        <v>5</v>
      </c>
    </row>
    <row r="9" spans="1:4">
      <c r="C9" t="s">
        <v>6</v>
      </c>
    </row>
    <row r="10" spans="1:4">
      <c r="A10">
        <v>2</v>
      </c>
      <c r="B10" t="s">
        <v>7</v>
      </c>
    </row>
    <row r="11" spans="1:4">
      <c r="A11">
        <v>3</v>
      </c>
      <c r="B11" t="s">
        <v>8</v>
      </c>
    </row>
    <row r="12" spans="1:4">
      <c r="C12" s="52"/>
      <c r="D12" t="s">
        <v>9</v>
      </c>
    </row>
    <row r="13" spans="1:4">
      <c r="C13" s="61"/>
      <c r="D13" t="s">
        <v>10</v>
      </c>
    </row>
    <row r="14" spans="1:4">
      <c r="C14" s="60"/>
      <c r="D14" t="s">
        <v>11</v>
      </c>
    </row>
    <row r="15" spans="1:4">
      <c r="C15" s="59"/>
      <c r="D15" t="s">
        <v>12</v>
      </c>
    </row>
    <row r="16" spans="1:4">
      <c r="A16">
        <v>4</v>
      </c>
      <c r="B16" t="s">
        <v>13</v>
      </c>
    </row>
    <row r="17" spans="1:2">
      <c r="A17">
        <v>5</v>
      </c>
      <c r="B17" t="s">
        <v>14</v>
      </c>
    </row>
    <row r="18" spans="1:2">
      <c r="A18">
        <v>6</v>
      </c>
      <c r="B18" t="s">
        <v>15</v>
      </c>
    </row>
    <row r="19" spans="1:2">
      <c r="A19">
        <v>7</v>
      </c>
      <c r="B19" t="s">
        <v>16</v>
      </c>
    </row>
    <row r="20" spans="1:2">
      <c r="A20">
        <v>8</v>
      </c>
      <c r="B20" t="s">
        <v>17</v>
      </c>
    </row>
    <row r="21" spans="1:2">
      <c r="A21">
        <v>9</v>
      </c>
      <c r="B21" t="s">
        <v>18</v>
      </c>
    </row>
    <row r="22" spans="1:2">
      <c r="A22">
        <v>10</v>
      </c>
      <c r="B22" t="s">
        <v>19</v>
      </c>
    </row>
    <row r="23" spans="1:2">
      <c r="A23">
        <v>11</v>
      </c>
      <c r="B23" t="s">
        <v>20</v>
      </c>
    </row>
    <row r="24" spans="1:2">
      <c r="A24">
        <v>12</v>
      </c>
      <c r="B24" t="s">
        <v>21</v>
      </c>
    </row>
    <row r="25" spans="1:2">
      <c r="A25">
        <v>13</v>
      </c>
      <c r="B25" t="s">
        <v>22</v>
      </c>
    </row>
    <row r="26" spans="1:2">
      <c r="A26">
        <v>14</v>
      </c>
      <c r="B26" t="s">
        <v>23</v>
      </c>
    </row>
    <row r="27" spans="1:2">
      <c r="A27" t="s">
        <v>24</v>
      </c>
      <c r="B27" t="s">
        <v>25</v>
      </c>
    </row>
    <row r="28" spans="1:2">
      <c r="A28" t="s">
        <v>26</v>
      </c>
      <c r="B28" t="s">
        <v>27</v>
      </c>
    </row>
    <row r="29" spans="1:2">
      <c r="A29">
        <v>17</v>
      </c>
      <c r="B29" t="s">
        <v>28</v>
      </c>
    </row>
    <row r="30" spans="1:2">
      <c r="A30">
        <v>18</v>
      </c>
      <c r="B30" t="s">
        <v>29</v>
      </c>
    </row>
    <row r="31" spans="1:2">
      <c r="A31">
        <v>19</v>
      </c>
      <c r="B31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"/>
  <sheetViews>
    <sheetView showGridLines="0" topLeftCell="A10" zoomScale="110" zoomScaleNormal="110" workbookViewId="0">
      <selection activeCell="F38" sqref="F38"/>
    </sheetView>
  </sheetViews>
  <sheetFormatPr defaultRowHeight="13.8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AD90"/>
  <sheetViews>
    <sheetView tabSelected="1" zoomScale="60" zoomScaleNormal="60" workbookViewId="0">
      <pane xSplit="7" ySplit="4" topLeftCell="H5" activePane="bottomRight" state="frozen"/>
      <selection pane="topRight" activeCell="D1" sqref="D1"/>
      <selection pane="bottomLeft" activeCell="A5" sqref="A5"/>
      <selection pane="bottomRight" activeCell="K49" sqref="K49"/>
    </sheetView>
  </sheetViews>
  <sheetFormatPr defaultRowHeight="13.8"/>
  <cols>
    <col min="1" max="1" width="1.5546875" customWidth="1"/>
    <col min="2" max="2" width="10" customWidth="1"/>
    <col min="3" max="3" width="54" customWidth="1"/>
    <col min="4" max="4" width="3.88671875" customWidth="1"/>
    <col min="5" max="5" width="1" customWidth="1"/>
    <col min="6" max="6" width="56.5546875" customWidth="1"/>
    <col min="7" max="7" width="14" style="16" customWidth="1"/>
    <col min="8" max="8" width="1.5546875" customWidth="1"/>
    <col min="9" max="12" width="12" customWidth="1"/>
    <col min="13" max="13" width="18.21875" bestFit="1" customWidth="1"/>
    <col min="14" max="14" width="1" customWidth="1"/>
    <col min="15" max="18" width="12" hidden="1" customWidth="1"/>
    <col min="19" max="19" width="12.33203125" hidden="1" customWidth="1"/>
    <col min="20" max="20" width="1.6640625" hidden="1" customWidth="1"/>
    <col min="21" max="22" width="13.6640625" style="16" customWidth="1"/>
    <col min="23" max="23" width="23.44140625" style="16" customWidth="1"/>
    <col min="24" max="24" width="30.5546875" style="16" customWidth="1"/>
    <col min="25" max="25" width="1.6640625" customWidth="1"/>
    <col min="26" max="26" width="55" customWidth="1"/>
    <col min="27" max="27" width="2.33203125" customWidth="1"/>
    <col min="28" max="28" width="8.6640625" customWidth="1"/>
  </cols>
  <sheetData>
    <row r="1" spans="2:30">
      <c r="F1" s="6"/>
      <c r="G1" s="14"/>
      <c r="P1" s="2"/>
    </row>
    <row r="2" spans="2:30">
      <c r="B2" s="56"/>
      <c r="C2" s="56"/>
      <c r="D2" s="54"/>
      <c r="F2" s="22"/>
      <c r="G2" s="23"/>
      <c r="I2" s="82" t="s">
        <v>31</v>
      </c>
      <c r="J2" s="82"/>
      <c r="K2" s="82"/>
      <c r="L2" s="82"/>
      <c r="M2" s="82"/>
      <c r="O2" s="83" t="s">
        <v>31</v>
      </c>
      <c r="P2" s="83"/>
      <c r="Q2" s="83"/>
      <c r="R2" s="83"/>
      <c r="S2" s="83"/>
      <c r="U2" s="35"/>
      <c r="V2" s="35"/>
      <c r="W2" s="35"/>
      <c r="X2" s="35"/>
      <c r="Z2" s="23"/>
    </row>
    <row r="3" spans="2:30">
      <c r="B3" s="81" t="s">
        <v>32</v>
      </c>
      <c r="C3" s="81"/>
      <c r="D3" s="54"/>
      <c r="F3" s="7" t="s">
        <v>33</v>
      </c>
      <c r="G3" s="63"/>
      <c r="I3" s="86" t="s">
        <v>34</v>
      </c>
      <c r="J3" s="86"/>
      <c r="K3" s="86"/>
      <c r="L3" s="86"/>
      <c r="M3" s="86"/>
      <c r="O3" s="87" t="s">
        <v>34</v>
      </c>
      <c r="P3" s="87"/>
      <c r="Q3" s="87"/>
      <c r="R3" s="87"/>
      <c r="S3" s="87"/>
      <c r="U3" s="34"/>
      <c r="V3" s="34"/>
      <c r="W3" s="34"/>
      <c r="X3" s="34"/>
      <c r="Z3" s="7"/>
    </row>
    <row r="4" spans="2:30" ht="41.4">
      <c r="B4" s="48"/>
      <c r="C4" s="48"/>
      <c r="D4" s="54"/>
      <c r="F4" s="3"/>
      <c r="G4" s="15"/>
      <c r="I4" s="10" t="s">
        <v>35</v>
      </c>
      <c r="J4" s="10" t="s">
        <v>36</v>
      </c>
      <c r="K4" s="10" t="s">
        <v>37</v>
      </c>
      <c r="L4" s="10" t="s">
        <v>38</v>
      </c>
      <c r="M4" s="10" t="s">
        <v>39</v>
      </c>
      <c r="O4" s="29" t="s">
        <v>35</v>
      </c>
      <c r="P4" s="29" t="s">
        <v>36</v>
      </c>
      <c r="Q4" s="29" t="s">
        <v>37</v>
      </c>
      <c r="R4" s="29" t="s">
        <v>38</v>
      </c>
      <c r="S4" s="29" t="s">
        <v>39</v>
      </c>
      <c r="U4" s="29" t="s">
        <v>40</v>
      </c>
      <c r="V4" s="29" t="s">
        <v>41</v>
      </c>
      <c r="W4" s="29" t="s">
        <v>42</v>
      </c>
      <c r="X4" s="29" t="s">
        <v>43</v>
      </c>
      <c r="Z4" s="62" t="s">
        <v>44</v>
      </c>
    </row>
    <row r="5" spans="2:30" ht="6" customHeight="1">
      <c r="D5" s="54"/>
    </row>
    <row r="6" spans="2:30">
      <c r="D6" s="54"/>
      <c r="F6" s="7" t="s">
        <v>45</v>
      </c>
      <c r="G6" s="63"/>
      <c r="I6" s="8">
        <f>SUM(I7,I35,I48)</f>
        <v>15.760801282700411</v>
      </c>
      <c r="J6" s="8">
        <f>SUM(J7,J35,J48)</f>
        <v>6.0429670548645458</v>
      </c>
      <c r="K6" s="8">
        <f>SUM(K7,K35,K48)</f>
        <v>0.65901820463451455</v>
      </c>
      <c r="L6" s="67">
        <f>SUM(L7,L35,L48)</f>
        <v>3.0496918520330145</v>
      </c>
      <c r="M6" s="8">
        <f>SUM(M7,M35,M48)</f>
        <v>25.512478394232481</v>
      </c>
      <c r="O6" s="31">
        <f>SUM(O7,O35,O48)</f>
        <v>0</v>
      </c>
      <c r="P6" s="31">
        <f>SUM(P7,P35,P48)</f>
        <v>0</v>
      </c>
      <c r="Q6" s="31">
        <f>SUM(Q7,Q35,Q48)</f>
        <v>0</v>
      </c>
      <c r="R6" s="31">
        <f>SUM(R7,R35,R48)</f>
        <v>0</v>
      </c>
      <c r="S6" s="31">
        <f>SUM(S7,S35,S48)</f>
        <v>0</v>
      </c>
      <c r="U6" s="31"/>
      <c r="V6" s="31"/>
      <c r="W6" s="31"/>
      <c r="X6" s="31"/>
      <c r="Z6" s="7"/>
    </row>
    <row r="7" spans="2:30" ht="14.4">
      <c r="B7" s="39"/>
      <c r="C7" s="37" t="s">
        <v>46</v>
      </c>
      <c r="D7" s="54"/>
      <c r="F7" s="4" t="s">
        <v>47</v>
      </c>
      <c r="G7" s="17"/>
      <c r="I7" s="9">
        <f>SUM(I8,I24,I32)</f>
        <v>8.2736648774805737</v>
      </c>
      <c r="J7" s="9">
        <f t="shared" ref="J7:M7" si="0">SUM(J8,J24,J32)</f>
        <v>6.0429670548645458</v>
      </c>
      <c r="K7" s="9">
        <f t="shared" si="0"/>
        <v>0</v>
      </c>
      <c r="L7" s="9">
        <f t="shared" si="0"/>
        <v>0</v>
      </c>
      <c r="M7" s="9">
        <f t="shared" si="0"/>
        <v>14.316631932345118</v>
      </c>
      <c r="N7" s="2"/>
      <c r="O7" s="30">
        <f t="shared" ref="O7:S7" si="1">SUM(O8,O24,O32)</f>
        <v>0</v>
      </c>
      <c r="P7" s="30">
        <f t="shared" si="1"/>
        <v>0</v>
      </c>
      <c r="Q7" s="30">
        <f t="shared" si="1"/>
        <v>0</v>
      </c>
      <c r="R7" s="30">
        <f t="shared" si="1"/>
        <v>0</v>
      </c>
      <c r="S7" s="30">
        <f t="shared" si="1"/>
        <v>0</v>
      </c>
      <c r="U7" s="30"/>
      <c r="V7" s="30"/>
      <c r="W7" s="30"/>
      <c r="X7" s="30"/>
      <c r="Z7" s="4"/>
    </row>
    <row r="8" spans="2:30">
      <c r="D8" s="54"/>
      <c r="F8" s="5" t="s">
        <v>48</v>
      </c>
      <c r="G8" s="18"/>
      <c r="I8" s="11">
        <f>SUM(I9:I23)</f>
        <v>6.7012636531553005</v>
      </c>
      <c r="J8" s="11">
        <f>SUM(J9:J23)</f>
        <v>6.0429670548645458</v>
      </c>
      <c r="K8" s="11">
        <f>SUM(K9:K23)</f>
        <v>0</v>
      </c>
      <c r="L8" s="11">
        <f>SUM(L9:L23)</f>
        <v>0</v>
      </c>
      <c r="M8" s="11">
        <f>SUM(M9:M23)</f>
        <v>12.744230708019845</v>
      </c>
      <c r="N8" s="2"/>
      <c r="O8" s="33">
        <f>SUM(O9:O23)</f>
        <v>0</v>
      </c>
      <c r="P8" s="33">
        <f>SUM(P9:P23)</f>
        <v>0</v>
      </c>
      <c r="Q8" s="33">
        <f>SUM(Q9:Q23)</f>
        <v>0</v>
      </c>
      <c r="R8" s="33">
        <f>SUM(R9:R23)</f>
        <v>0</v>
      </c>
      <c r="S8" s="33">
        <f>SUM(O8:R8)</f>
        <v>0</v>
      </c>
      <c r="U8" s="33"/>
      <c r="V8" s="33"/>
      <c r="W8" s="33"/>
      <c r="X8" s="33"/>
      <c r="Z8" s="5"/>
    </row>
    <row r="9" spans="2:30" ht="27.6">
      <c r="B9" s="39" t="s">
        <v>49</v>
      </c>
      <c r="C9" s="38" t="s">
        <v>50</v>
      </c>
      <c r="D9" s="54"/>
      <c r="F9" t="s">
        <v>166</v>
      </c>
      <c r="G9" s="42"/>
      <c r="I9" s="1">
        <v>0.31212683251082279</v>
      </c>
      <c r="J9" s="1"/>
      <c r="K9" s="1"/>
      <c r="L9" s="1"/>
      <c r="M9" s="25">
        <f>SUM(I9:L9)</f>
        <v>0.31212683251082279</v>
      </c>
      <c r="N9" s="2"/>
      <c r="O9" s="1"/>
      <c r="P9" s="1"/>
      <c r="Q9" s="1"/>
      <c r="R9" s="24"/>
      <c r="S9" s="25">
        <f t="shared" ref="S9:S19" si="2">SUM(O9:R9)</f>
        <v>0</v>
      </c>
      <c r="W9" s="16" t="s">
        <v>165</v>
      </c>
      <c r="X9" s="65" t="s">
        <v>182</v>
      </c>
      <c r="Z9" t="s">
        <v>178</v>
      </c>
      <c r="AA9" s="12"/>
      <c r="AC9" s="12"/>
      <c r="AD9" s="12"/>
    </row>
    <row r="10" spans="2:30" ht="41.4">
      <c r="B10" s="39" t="s">
        <v>51</v>
      </c>
      <c r="C10" s="38" t="s">
        <v>52</v>
      </c>
      <c r="D10" s="54"/>
      <c r="F10" t="s">
        <v>167</v>
      </c>
      <c r="G10" s="42"/>
      <c r="I10" s="1">
        <v>6.3891368206444774</v>
      </c>
      <c r="J10" s="1"/>
      <c r="K10" s="1"/>
      <c r="L10" s="1"/>
      <c r="M10" s="25">
        <f t="shared" ref="M10:M19" si="3">SUM(I10:L10)</f>
        <v>6.3891368206444774</v>
      </c>
      <c r="N10" s="2"/>
      <c r="O10" s="1"/>
      <c r="P10" s="1"/>
      <c r="Q10" s="1"/>
      <c r="R10" s="24"/>
      <c r="S10" s="25">
        <f t="shared" si="2"/>
        <v>0</v>
      </c>
      <c r="W10" s="16" t="s">
        <v>165</v>
      </c>
      <c r="X10" s="65" t="s">
        <v>182</v>
      </c>
      <c r="Z10" t="s">
        <v>178</v>
      </c>
    </row>
    <row r="11" spans="2:30" ht="27.6">
      <c r="B11" s="39" t="s">
        <v>53</v>
      </c>
      <c r="C11" s="38" t="s">
        <v>54</v>
      </c>
      <c r="D11" s="54"/>
      <c r="F11" t="s">
        <v>180</v>
      </c>
      <c r="G11" s="42"/>
      <c r="I11" s="1"/>
      <c r="J11" s="1">
        <v>6.0429670548645458</v>
      </c>
      <c r="K11" s="1"/>
      <c r="L11" s="1"/>
      <c r="M11" s="25">
        <f>SUM(I11:L11)</f>
        <v>6.0429670548645458</v>
      </c>
      <c r="N11" s="2"/>
      <c r="O11" s="1"/>
      <c r="P11" s="1"/>
      <c r="Q11" s="24"/>
      <c r="R11" s="24"/>
      <c r="S11" s="25">
        <f t="shared" si="2"/>
        <v>0</v>
      </c>
      <c r="W11" s="16" t="s">
        <v>165</v>
      </c>
      <c r="X11" s="65" t="s">
        <v>182</v>
      </c>
    </row>
    <row r="12" spans="2:30" ht="27.6">
      <c r="B12" s="39" t="s">
        <v>55</v>
      </c>
      <c r="C12" s="38" t="s">
        <v>56</v>
      </c>
      <c r="D12" s="54"/>
      <c r="K12" s="1"/>
      <c r="L12" s="1"/>
      <c r="M12" s="25">
        <f>SUM(J12:L12)</f>
        <v>0</v>
      </c>
      <c r="N12" s="2"/>
      <c r="O12" s="1"/>
      <c r="P12" s="1"/>
      <c r="Q12" s="24"/>
      <c r="R12" s="24"/>
      <c r="S12" s="25">
        <f t="shared" ref="S12:S18" si="4">SUM(O12:R12)</f>
        <v>0</v>
      </c>
      <c r="W12" s="16" t="s">
        <v>165</v>
      </c>
      <c r="X12" s="65" t="s">
        <v>182</v>
      </c>
      <c r="Z12" t="s">
        <v>178</v>
      </c>
      <c r="AB12" s="12"/>
    </row>
    <row r="13" spans="2:30" ht="27.6">
      <c r="B13" s="39" t="s">
        <v>57</v>
      </c>
      <c r="C13" s="38" t="s">
        <v>58</v>
      </c>
      <c r="D13" s="54"/>
      <c r="I13" s="1"/>
      <c r="J13" s="1"/>
      <c r="K13" s="1"/>
      <c r="L13" s="1"/>
      <c r="M13" s="25">
        <f t="shared" ref="M13:M18" si="5">SUM(I13:L13)</f>
        <v>0</v>
      </c>
      <c r="N13" s="2"/>
      <c r="O13" s="2"/>
      <c r="P13" s="24"/>
      <c r="Q13" s="24"/>
      <c r="R13" s="24"/>
      <c r="S13" s="25">
        <f t="shared" si="4"/>
        <v>0</v>
      </c>
    </row>
    <row r="14" spans="2:30" ht="41.4">
      <c r="B14" s="39" t="s">
        <v>59</v>
      </c>
      <c r="C14" s="38" t="s">
        <v>60</v>
      </c>
      <c r="D14" s="54"/>
      <c r="I14" s="1"/>
      <c r="J14" s="1"/>
      <c r="K14" s="1"/>
      <c r="L14" s="1"/>
      <c r="M14" s="25">
        <f t="shared" si="5"/>
        <v>0</v>
      </c>
      <c r="N14" s="2"/>
      <c r="O14" s="2"/>
      <c r="P14" s="2"/>
      <c r="Q14" s="24"/>
      <c r="R14" s="24"/>
      <c r="S14" s="25">
        <f t="shared" si="4"/>
        <v>0</v>
      </c>
      <c r="Z14" s="20"/>
    </row>
    <row r="15" spans="2:30">
      <c r="B15" s="39" t="s">
        <v>61</v>
      </c>
      <c r="C15" s="38" t="s">
        <v>62</v>
      </c>
      <c r="D15" s="54"/>
      <c r="F15" s="19"/>
      <c r="G15" s="42"/>
      <c r="I15" s="1"/>
      <c r="J15" s="1"/>
      <c r="K15" s="1"/>
      <c r="L15" s="1"/>
      <c r="M15" s="25">
        <f t="shared" si="5"/>
        <v>0</v>
      </c>
      <c r="N15" s="2"/>
      <c r="O15" s="24"/>
      <c r="P15" s="2"/>
      <c r="Q15" s="24"/>
      <c r="R15" s="24"/>
      <c r="S15" s="25">
        <f t="shared" si="4"/>
        <v>0</v>
      </c>
      <c r="Z15" s="20"/>
    </row>
    <row r="16" spans="2:30">
      <c r="B16" s="39" t="s">
        <v>63</v>
      </c>
      <c r="C16" s="38" t="s">
        <v>64</v>
      </c>
      <c r="D16" s="54"/>
      <c r="I16" s="1"/>
      <c r="J16" s="1"/>
      <c r="K16" s="1"/>
      <c r="L16" s="1"/>
      <c r="M16" s="25">
        <f t="shared" si="5"/>
        <v>0</v>
      </c>
      <c r="N16" s="2"/>
      <c r="O16" s="2"/>
      <c r="P16" s="2"/>
      <c r="Q16" s="2"/>
      <c r="R16" s="2"/>
      <c r="S16" s="25">
        <f t="shared" si="4"/>
        <v>0</v>
      </c>
      <c r="Z16" s="20"/>
    </row>
    <row r="17" spans="2:28">
      <c r="B17" s="39" t="s">
        <v>65</v>
      </c>
      <c r="C17" s="38" t="s">
        <v>66</v>
      </c>
      <c r="D17" s="54"/>
      <c r="I17" s="1"/>
      <c r="J17" s="1"/>
      <c r="K17" s="1"/>
      <c r="L17" s="1"/>
      <c r="M17" s="25">
        <f t="shared" si="5"/>
        <v>0</v>
      </c>
      <c r="N17" s="2"/>
      <c r="O17" s="2"/>
      <c r="P17" s="24"/>
      <c r="Q17" s="24"/>
      <c r="R17" s="24"/>
      <c r="S17" s="25">
        <f t="shared" si="4"/>
        <v>0</v>
      </c>
    </row>
    <row r="18" spans="2:28">
      <c r="B18" s="39" t="s">
        <v>67</v>
      </c>
      <c r="C18" s="38" t="s">
        <v>68</v>
      </c>
      <c r="D18" s="54"/>
      <c r="I18" s="1"/>
      <c r="J18" s="1"/>
      <c r="K18" s="1"/>
      <c r="L18" s="1"/>
      <c r="M18" s="25">
        <f t="shared" si="5"/>
        <v>0</v>
      </c>
      <c r="N18" s="2"/>
      <c r="O18" s="24"/>
      <c r="P18" s="2"/>
      <c r="Q18" s="24"/>
      <c r="R18" s="24"/>
      <c r="S18" s="25">
        <f t="shared" si="4"/>
        <v>0</v>
      </c>
      <c r="Z18" s="20"/>
    </row>
    <row r="19" spans="2:28">
      <c r="B19" s="39" t="s">
        <v>69</v>
      </c>
      <c r="C19" s="38" t="s">
        <v>70</v>
      </c>
      <c r="D19" s="54"/>
      <c r="I19" s="1"/>
      <c r="J19" s="1"/>
      <c r="K19" s="1"/>
      <c r="L19" s="1"/>
      <c r="M19" s="25">
        <f t="shared" si="3"/>
        <v>0</v>
      </c>
      <c r="N19" s="2"/>
      <c r="O19" s="2"/>
      <c r="P19" s="24"/>
      <c r="Q19" s="24"/>
      <c r="R19" s="24"/>
      <c r="S19" s="25">
        <f t="shared" si="2"/>
        <v>0</v>
      </c>
    </row>
    <row r="20" spans="2:28">
      <c r="B20" s="39" t="s">
        <v>71</v>
      </c>
      <c r="C20" s="38" t="s">
        <v>72</v>
      </c>
      <c r="D20" s="54"/>
      <c r="I20" s="1"/>
      <c r="J20" s="1"/>
      <c r="K20" s="1"/>
      <c r="L20" s="1"/>
      <c r="M20" s="25">
        <f>SUM(I20:L20)</f>
        <v>0</v>
      </c>
      <c r="N20" s="2"/>
      <c r="O20" s="2"/>
      <c r="P20" s="2"/>
      <c r="Q20" s="2"/>
      <c r="R20" s="2"/>
      <c r="S20" s="25">
        <f>SUM(O20:R20)</f>
        <v>0</v>
      </c>
      <c r="Z20" s="20"/>
    </row>
    <row r="21" spans="2:28">
      <c r="B21" s="39" t="s">
        <v>73</v>
      </c>
      <c r="C21" s="38" t="s">
        <v>74</v>
      </c>
      <c r="D21" s="54"/>
      <c r="I21" s="1"/>
      <c r="J21" s="1"/>
      <c r="K21" s="1"/>
      <c r="L21" s="1"/>
      <c r="M21" s="25">
        <f>SUM(I21:L21)</f>
        <v>0</v>
      </c>
      <c r="N21" s="2"/>
      <c r="O21" s="2"/>
      <c r="P21" s="24"/>
      <c r="Q21" s="24"/>
      <c r="R21" s="24"/>
      <c r="S21" s="25">
        <f>SUM(O21:R21)</f>
        <v>0</v>
      </c>
      <c r="Z21" s="12"/>
    </row>
    <row r="22" spans="2:28">
      <c r="B22" s="39" t="s">
        <v>75</v>
      </c>
      <c r="C22" s="38" t="s">
        <v>76</v>
      </c>
      <c r="D22" s="54"/>
      <c r="I22" s="1"/>
      <c r="J22" s="1"/>
      <c r="K22" s="1"/>
      <c r="L22" s="1"/>
      <c r="M22" s="25">
        <f>SUM(I22:L22)</f>
        <v>0</v>
      </c>
      <c r="N22" s="2"/>
      <c r="O22" s="2"/>
      <c r="P22" s="2"/>
      <c r="Q22" s="2"/>
      <c r="R22" s="2"/>
      <c r="S22" s="25">
        <f>SUM(O22:R22)</f>
        <v>0</v>
      </c>
    </row>
    <row r="23" spans="2:28">
      <c r="B23" s="39" t="s">
        <v>77</v>
      </c>
      <c r="C23" s="38" t="s">
        <v>78</v>
      </c>
      <c r="D23" s="5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28">
      <c r="B24" s="39" t="s">
        <v>79</v>
      </c>
      <c r="C24" s="38" t="s">
        <v>80</v>
      </c>
      <c r="D24" s="54"/>
      <c r="F24" s="5" t="s">
        <v>81</v>
      </c>
      <c r="G24" s="18"/>
      <c r="I24" s="11">
        <f>SUM(I25:I30)</f>
        <v>1.572401224325273</v>
      </c>
      <c r="J24" s="11">
        <f t="shared" ref="J24:M24" si="6">SUM(J25:J30)</f>
        <v>0</v>
      </c>
      <c r="K24" s="11">
        <f t="shared" si="6"/>
        <v>0</v>
      </c>
      <c r="L24" s="11">
        <f t="shared" si="6"/>
        <v>0</v>
      </c>
      <c r="M24" s="11">
        <f t="shared" si="6"/>
        <v>1.572401224325273</v>
      </c>
      <c r="N24" s="2"/>
      <c r="O24" s="33">
        <f t="shared" ref="O24:S24" si="7">SUM(O25:O30)</f>
        <v>0</v>
      </c>
      <c r="P24" s="33">
        <f t="shared" si="7"/>
        <v>0</v>
      </c>
      <c r="Q24" s="33">
        <f t="shared" si="7"/>
        <v>0</v>
      </c>
      <c r="R24" s="33">
        <f t="shared" si="7"/>
        <v>0</v>
      </c>
      <c r="S24" s="33">
        <f t="shared" si="7"/>
        <v>0</v>
      </c>
      <c r="U24" s="33"/>
      <c r="V24" s="33"/>
      <c r="W24" s="33"/>
      <c r="X24" s="33"/>
      <c r="Z24" s="5"/>
      <c r="AB24" s="20"/>
    </row>
    <row r="25" spans="2:28">
      <c r="B25" s="39" t="s">
        <v>82</v>
      </c>
      <c r="C25" s="38" t="s">
        <v>83</v>
      </c>
      <c r="D25" s="54"/>
      <c r="I25" s="1"/>
      <c r="J25" s="1"/>
      <c r="K25" s="1"/>
      <c r="L25" s="1"/>
      <c r="M25" s="25">
        <f>SUM(I25:L25)</f>
        <v>0</v>
      </c>
      <c r="N25" s="2"/>
      <c r="O25" s="24"/>
      <c r="P25" s="2"/>
      <c r="Q25" s="2"/>
      <c r="R25" s="2"/>
      <c r="S25" s="25">
        <f>SUM(O25:R25)</f>
        <v>0</v>
      </c>
    </row>
    <row r="26" spans="2:28" ht="27.6">
      <c r="B26" s="39" t="s">
        <v>84</v>
      </c>
      <c r="C26" s="38" t="s">
        <v>85</v>
      </c>
      <c r="D26" s="54"/>
      <c r="F26" t="s">
        <v>164</v>
      </c>
      <c r="I26" s="1">
        <v>1.572401224325273</v>
      </c>
      <c r="J26" s="1"/>
      <c r="K26" s="1"/>
      <c r="L26" s="1"/>
      <c r="M26" s="25">
        <f t="shared" ref="M26:M30" si="8">SUM(I26:L26)</f>
        <v>1.572401224325273</v>
      </c>
      <c r="N26" s="2"/>
      <c r="O26" s="24"/>
      <c r="P26" s="2"/>
      <c r="Q26" s="2"/>
      <c r="R26" s="2"/>
      <c r="S26" s="25">
        <f t="shared" ref="S26:S30" si="9">SUM(O26:R26)</f>
        <v>0</v>
      </c>
      <c r="W26" s="16" t="s">
        <v>165</v>
      </c>
      <c r="X26" s="65" t="s">
        <v>182</v>
      </c>
    </row>
    <row r="27" spans="2:28">
      <c r="B27" s="39" t="s">
        <v>86</v>
      </c>
      <c r="C27" s="38" t="s">
        <v>87</v>
      </c>
      <c r="D27" s="54"/>
      <c r="I27" s="1"/>
      <c r="J27" s="1"/>
      <c r="K27" s="1"/>
      <c r="L27" s="1"/>
      <c r="M27" s="25">
        <f t="shared" si="8"/>
        <v>0</v>
      </c>
      <c r="N27" s="2"/>
      <c r="O27" s="24"/>
      <c r="P27" s="2"/>
      <c r="Q27" s="2"/>
      <c r="R27" s="2"/>
      <c r="S27" s="25">
        <f t="shared" si="9"/>
        <v>0</v>
      </c>
    </row>
    <row r="28" spans="2:28">
      <c r="B28" s="39" t="s">
        <v>88</v>
      </c>
      <c r="C28" s="38" t="s">
        <v>89</v>
      </c>
      <c r="D28" s="54"/>
      <c r="I28" s="1"/>
      <c r="J28" s="1"/>
      <c r="K28" s="1"/>
      <c r="L28" s="1"/>
      <c r="M28" s="25">
        <f t="shared" si="8"/>
        <v>0</v>
      </c>
      <c r="N28" s="2"/>
      <c r="O28" s="24"/>
      <c r="P28" s="2"/>
      <c r="Q28" s="2"/>
      <c r="R28" s="2"/>
      <c r="S28" s="25">
        <f t="shared" si="9"/>
        <v>0</v>
      </c>
    </row>
    <row r="29" spans="2:28">
      <c r="B29" s="39" t="s">
        <v>90</v>
      </c>
      <c r="C29" s="38" t="s">
        <v>91</v>
      </c>
      <c r="D29" s="54"/>
      <c r="I29" s="1"/>
      <c r="J29" s="1"/>
      <c r="K29" s="1"/>
      <c r="L29" s="1"/>
      <c r="M29" s="25">
        <f t="shared" si="8"/>
        <v>0</v>
      </c>
      <c r="N29" s="2"/>
      <c r="O29" s="24"/>
      <c r="P29" s="2"/>
      <c r="Q29" s="2"/>
      <c r="R29" s="2"/>
      <c r="S29" s="25">
        <f t="shared" si="9"/>
        <v>0</v>
      </c>
      <c r="Z29" s="64"/>
      <c r="AB29" s="58"/>
    </row>
    <row r="30" spans="2:28" ht="27.6">
      <c r="B30" s="39" t="s">
        <v>92</v>
      </c>
      <c r="C30" s="38" t="s">
        <v>93</v>
      </c>
      <c r="D30" s="54"/>
      <c r="I30" s="1"/>
      <c r="J30" s="1"/>
      <c r="K30" s="1"/>
      <c r="L30" s="1"/>
      <c r="M30" s="25">
        <f t="shared" si="8"/>
        <v>0</v>
      </c>
      <c r="N30" s="2"/>
      <c r="O30" s="1"/>
      <c r="P30" s="2"/>
      <c r="Q30" s="2"/>
      <c r="R30" s="2"/>
      <c r="S30" s="25">
        <f t="shared" si="9"/>
        <v>0</v>
      </c>
      <c r="Z30" s="64"/>
      <c r="AB30" s="58"/>
    </row>
    <row r="31" spans="2:28">
      <c r="B31" s="39" t="s">
        <v>94</v>
      </c>
      <c r="C31" s="38" t="s">
        <v>95</v>
      </c>
      <c r="D31" s="5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28">
      <c r="D32" s="54"/>
      <c r="F32" s="5" t="s">
        <v>96</v>
      </c>
      <c r="G32" s="18"/>
      <c r="I32" s="11">
        <f>SUM(I33)</f>
        <v>0</v>
      </c>
      <c r="J32" s="11">
        <f t="shared" ref="J32:M32" si="10">SUM(J33)</f>
        <v>0</v>
      </c>
      <c r="K32" s="11">
        <f t="shared" si="10"/>
        <v>0</v>
      </c>
      <c r="L32" s="11">
        <f t="shared" si="10"/>
        <v>0</v>
      </c>
      <c r="M32" s="11">
        <f t="shared" si="10"/>
        <v>0</v>
      </c>
      <c r="N32" s="2"/>
      <c r="O32" s="33">
        <f t="shared" ref="O32:S32" si="11">SUM(O33)</f>
        <v>0</v>
      </c>
      <c r="P32" s="33">
        <f t="shared" si="11"/>
        <v>0</v>
      </c>
      <c r="Q32" s="33">
        <f t="shared" si="11"/>
        <v>0</v>
      </c>
      <c r="R32" s="33">
        <f t="shared" si="11"/>
        <v>0</v>
      </c>
      <c r="S32" s="33">
        <f t="shared" si="11"/>
        <v>0</v>
      </c>
      <c r="U32" s="33"/>
      <c r="V32" s="33"/>
      <c r="W32" s="33"/>
      <c r="X32" s="33"/>
      <c r="Z32" s="5"/>
      <c r="AB32" s="20"/>
    </row>
    <row r="33" spans="2:28">
      <c r="D33" s="54"/>
      <c r="I33" s="1"/>
      <c r="J33" s="1"/>
      <c r="K33" s="1"/>
      <c r="L33" s="1"/>
      <c r="M33" s="25">
        <f>SUM(I33:L33)</f>
        <v>0</v>
      </c>
      <c r="N33" s="2"/>
      <c r="O33" s="24"/>
      <c r="P33" s="2"/>
      <c r="Q33" s="2"/>
      <c r="R33" s="2"/>
      <c r="S33" s="25">
        <f>SUM(O33:R33)</f>
        <v>0</v>
      </c>
    </row>
    <row r="34" spans="2:28">
      <c r="D34" s="5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28" ht="14.4">
      <c r="B35" s="45"/>
      <c r="C35" s="46" t="s">
        <v>97</v>
      </c>
      <c r="D35" s="54"/>
      <c r="F35" s="4" t="s">
        <v>98</v>
      </c>
      <c r="G35" s="17"/>
      <c r="I35" s="9">
        <f t="shared" ref="I35:M35" si="12">SUM(I36:I46)</f>
        <v>7.4871364052198377</v>
      </c>
      <c r="J35" s="9">
        <f t="shared" si="12"/>
        <v>0</v>
      </c>
      <c r="K35" s="9">
        <f t="shared" si="12"/>
        <v>0</v>
      </c>
      <c r="L35" s="9">
        <f t="shared" si="12"/>
        <v>3.0496918520330145</v>
      </c>
      <c r="M35" s="9">
        <f t="shared" si="12"/>
        <v>10.536828257252852</v>
      </c>
      <c r="N35" s="2"/>
      <c r="O35" s="30">
        <f>SUM(O36:O46)</f>
        <v>0</v>
      </c>
      <c r="P35" s="30">
        <f t="shared" ref="P35:S35" si="13">SUM(P36:P46)</f>
        <v>0</v>
      </c>
      <c r="Q35" s="30">
        <f t="shared" si="13"/>
        <v>0</v>
      </c>
      <c r="R35" s="30">
        <f t="shared" si="13"/>
        <v>0</v>
      </c>
      <c r="S35" s="30">
        <f t="shared" si="13"/>
        <v>0</v>
      </c>
      <c r="U35" s="30"/>
      <c r="V35" s="30"/>
      <c r="W35" s="30"/>
      <c r="X35" s="30"/>
      <c r="Z35" s="21"/>
    </row>
    <row r="36" spans="2:28" ht="12.75" customHeight="1">
      <c r="B36" s="53" t="s">
        <v>99</v>
      </c>
      <c r="C36" s="47" t="s">
        <v>100</v>
      </c>
      <c r="D36" s="54"/>
      <c r="F36" t="s">
        <v>168</v>
      </c>
      <c r="I36" s="2">
        <v>1.8762217797000835</v>
      </c>
      <c r="J36" s="2"/>
      <c r="K36" s="2"/>
      <c r="L36" s="2"/>
      <c r="M36" s="25">
        <f t="shared" ref="M36:M46" si="14">SUM(I36:L36)</f>
        <v>1.8762217797000835</v>
      </c>
      <c r="N36" s="2"/>
      <c r="O36" s="24"/>
      <c r="P36" s="2"/>
      <c r="Q36" s="2"/>
      <c r="R36" s="2"/>
      <c r="S36" s="25">
        <f t="shared" ref="S36:S46" si="15">SUM(O36:R36)</f>
        <v>0</v>
      </c>
      <c r="W36" s="16" t="s">
        <v>165</v>
      </c>
      <c r="X36" s="65" t="s">
        <v>182</v>
      </c>
    </row>
    <row r="37" spans="2:28" ht="28.8">
      <c r="B37" s="53" t="s">
        <v>101</v>
      </c>
      <c r="C37" s="47" t="s">
        <v>102</v>
      </c>
      <c r="D37" s="54"/>
      <c r="J37" s="2"/>
      <c r="K37" s="2"/>
      <c r="L37" s="2"/>
      <c r="M37" s="25">
        <f>SUM(J37:L37)</f>
        <v>0</v>
      </c>
      <c r="N37" s="2"/>
      <c r="O37" s="24"/>
      <c r="P37" s="2"/>
      <c r="Q37" s="2"/>
      <c r="R37" s="2"/>
      <c r="S37" s="25">
        <f t="shared" si="15"/>
        <v>0</v>
      </c>
      <c r="W37" s="16" t="s">
        <v>165</v>
      </c>
      <c r="X37" s="65" t="s">
        <v>182</v>
      </c>
    </row>
    <row r="38" spans="2:28" ht="14.4">
      <c r="B38" s="53" t="s">
        <v>103</v>
      </c>
      <c r="C38" s="47" t="s">
        <v>104</v>
      </c>
      <c r="D38" s="54"/>
      <c r="F38" t="s">
        <v>169</v>
      </c>
      <c r="I38" s="2">
        <v>0.82391763717124999</v>
      </c>
      <c r="J38" s="2"/>
      <c r="K38" s="2"/>
      <c r="L38" s="2"/>
      <c r="M38" s="25">
        <f t="shared" si="14"/>
        <v>0.82391763717124999</v>
      </c>
      <c r="N38" s="2"/>
      <c r="O38" s="24"/>
      <c r="P38" s="2"/>
      <c r="Q38" s="2"/>
      <c r="R38" s="2"/>
      <c r="S38" s="25">
        <f t="shared" si="15"/>
        <v>0</v>
      </c>
      <c r="W38" s="16" t="s">
        <v>165</v>
      </c>
      <c r="X38" s="65" t="s">
        <v>182</v>
      </c>
    </row>
    <row r="39" spans="2:28" ht="14.4">
      <c r="B39" s="53" t="s">
        <v>105</v>
      </c>
      <c r="C39" s="47" t="s">
        <v>106</v>
      </c>
      <c r="D39" s="54"/>
      <c r="F39" t="s">
        <v>170</v>
      </c>
      <c r="I39" s="2">
        <v>0.59602491019212633</v>
      </c>
      <c r="J39" s="2"/>
      <c r="K39" s="2"/>
      <c r="L39" s="2"/>
      <c r="M39" s="25">
        <f t="shared" si="14"/>
        <v>0.59602491019212633</v>
      </c>
      <c r="N39" s="2"/>
      <c r="O39" s="24"/>
      <c r="P39" s="2"/>
      <c r="Q39" s="2"/>
      <c r="R39" s="2"/>
      <c r="S39" s="25">
        <f t="shared" si="15"/>
        <v>0</v>
      </c>
      <c r="W39" s="16" t="s">
        <v>165</v>
      </c>
      <c r="X39" s="65" t="s">
        <v>182</v>
      </c>
      <c r="Z39" s="13"/>
    </row>
    <row r="40" spans="2:28" ht="14.4">
      <c r="B40" s="53" t="s">
        <v>107</v>
      </c>
      <c r="C40" s="47" t="s">
        <v>108</v>
      </c>
      <c r="D40" s="54"/>
      <c r="F40" t="s">
        <v>171</v>
      </c>
      <c r="I40" s="2">
        <v>0.30351925039982364</v>
      </c>
      <c r="J40" s="2"/>
      <c r="K40" s="2"/>
      <c r="L40" s="2"/>
      <c r="M40" s="25">
        <f t="shared" si="14"/>
        <v>0.30351925039982364</v>
      </c>
      <c r="N40" s="2"/>
      <c r="O40" s="24"/>
      <c r="P40" s="2"/>
      <c r="Q40" s="2"/>
      <c r="R40" s="2"/>
      <c r="S40" s="25">
        <f t="shared" si="15"/>
        <v>0</v>
      </c>
      <c r="W40" s="16" t="s">
        <v>165</v>
      </c>
      <c r="X40" s="65" t="s">
        <v>182</v>
      </c>
      <c r="Z40" s="13"/>
    </row>
    <row r="41" spans="2:28" ht="14.4">
      <c r="B41" s="53" t="s">
        <v>109</v>
      </c>
      <c r="C41" s="47" t="s">
        <v>110</v>
      </c>
      <c r="D41" s="54"/>
      <c r="F41" t="s">
        <v>172</v>
      </c>
      <c r="I41" s="2">
        <v>1.1598626315152265</v>
      </c>
      <c r="J41" s="2"/>
      <c r="K41" s="2"/>
      <c r="L41" s="2"/>
      <c r="M41" s="25">
        <f t="shared" si="14"/>
        <v>1.1598626315152265</v>
      </c>
      <c r="N41" s="2"/>
      <c r="O41" s="24"/>
      <c r="P41" s="2"/>
      <c r="Q41" s="2"/>
      <c r="R41" s="2"/>
      <c r="S41" s="25">
        <f t="shared" si="15"/>
        <v>0</v>
      </c>
      <c r="W41" s="16" t="s">
        <v>165</v>
      </c>
      <c r="X41" s="65" t="s">
        <v>182</v>
      </c>
      <c r="Z41" s="13"/>
    </row>
    <row r="42" spans="2:28" ht="14.4">
      <c r="B42" s="53" t="s">
        <v>111</v>
      </c>
      <c r="C42" s="47" t="s">
        <v>112</v>
      </c>
      <c r="D42" s="54"/>
      <c r="F42" t="s">
        <v>173</v>
      </c>
      <c r="I42" s="2">
        <v>0.99443105869865034</v>
      </c>
      <c r="J42" s="2"/>
      <c r="K42" s="2"/>
      <c r="M42" s="25">
        <f t="shared" si="14"/>
        <v>0.99443105869865034</v>
      </c>
      <c r="N42" s="2"/>
      <c r="O42" s="24"/>
      <c r="P42" s="2"/>
      <c r="Q42" s="2"/>
      <c r="R42" s="2"/>
      <c r="S42" s="25">
        <f t="shared" si="15"/>
        <v>0</v>
      </c>
      <c r="W42" s="16" t="s">
        <v>165</v>
      </c>
      <c r="X42" s="65" t="s">
        <v>182</v>
      </c>
      <c r="Z42" s="2"/>
    </row>
    <row r="43" spans="2:28" ht="14.4">
      <c r="B43" s="53" t="s">
        <v>113</v>
      </c>
      <c r="C43" s="47" t="s">
        <v>114</v>
      </c>
      <c r="D43" s="54"/>
      <c r="F43" t="s">
        <v>122</v>
      </c>
      <c r="I43" s="2">
        <v>1.7331591375426769</v>
      </c>
      <c r="J43" s="2"/>
      <c r="K43" s="2"/>
      <c r="L43" s="2"/>
      <c r="M43" s="25">
        <f t="shared" si="14"/>
        <v>1.7331591375426769</v>
      </c>
      <c r="N43" s="2"/>
      <c r="O43" s="24"/>
      <c r="P43" s="2"/>
      <c r="Q43" s="2"/>
      <c r="R43" s="2"/>
      <c r="S43" s="25">
        <f t="shared" si="15"/>
        <v>0</v>
      </c>
      <c r="W43" s="16" t="s">
        <v>165</v>
      </c>
      <c r="X43" s="65" t="s">
        <v>182</v>
      </c>
    </row>
    <row r="44" spans="2:28" ht="14.4">
      <c r="B44" s="53" t="s">
        <v>115</v>
      </c>
      <c r="C44" s="47" t="s">
        <v>116</v>
      </c>
      <c r="D44" s="54"/>
      <c r="F44" t="s">
        <v>38</v>
      </c>
      <c r="I44" s="2"/>
      <c r="J44" s="2"/>
      <c r="K44" s="2"/>
      <c r="L44" s="66">
        <v>3.0496918520330145</v>
      </c>
      <c r="M44" s="25">
        <f>SUM(I44:L44)</f>
        <v>3.0496918520330145</v>
      </c>
      <c r="N44" s="2"/>
      <c r="O44" s="24"/>
      <c r="P44" s="2"/>
      <c r="Q44" s="2"/>
      <c r="R44" s="2"/>
      <c r="S44" s="25">
        <f t="shared" si="15"/>
        <v>0</v>
      </c>
      <c r="W44" s="16" t="s">
        <v>181</v>
      </c>
      <c r="X44" s="68" t="s">
        <v>182</v>
      </c>
    </row>
    <row r="45" spans="2:28" ht="14.4">
      <c r="B45" s="53" t="s">
        <v>117</v>
      </c>
      <c r="C45" s="47" t="s">
        <v>118</v>
      </c>
      <c r="D45" s="54"/>
      <c r="I45" s="2"/>
      <c r="J45" s="2"/>
      <c r="K45" s="2"/>
      <c r="L45" s="2"/>
      <c r="M45" s="25">
        <f t="shared" si="14"/>
        <v>0</v>
      </c>
      <c r="N45" s="2"/>
      <c r="O45" s="24"/>
      <c r="P45" s="2"/>
      <c r="Q45" s="2"/>
      <c r="R45" s="2"/>
      <c r="S45" s="25">
        <f t="shared" si="15"/>
        <v>0</v>
      </c>
    </row>
    <row r="46" spans="2:28" ht="14.4">
      <c r="B46" s="53" t="s">
        <v>119</v>
      </c>
      <c r="C46" s="47" t="s">
        <v>120</v>
      </c>
      <c r="D46" s="54"/>
      <c r="I46" s="1"/>
      <c r="J46" s="2"/>
      <c r="K46" s="2"/>
      <c r="L46" s="2"/>
      <c r="M46" s="25">
        <f t="shared" si="14"/>
        <v>0</v>
      </c>
      <c r="N46" s="2"/>
      <c r="O46" s="24"/>
      <c r="P46" s="2"/>
      <c r="Q46" s="2"/>
      <c r="R46" s="2"/>
      <c r="S46" s="25">
        <f t="shared" si="15"/>
        <v>0</v>
      </c>
      <c r="AB46" s="58"/>
    </row>
    <row r="47" spans="2:28" ht="14.4">
      <c r="B47" s="53" t="s">
        <v>121</v>
      </c>
      <c r="C47" s="47" t="s">
        <v>122</v>
      </c>
      <c r="D47" s="5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28" ht="14.4">
      <c r="B48" s="53" t="s">
        <v>123</v>
      </c>
      <c r="C48" s="47" t="s">
        <v>124</v>
      </c>
      <c r="D48" s="54"/>
      <c r="F48" s="4" t="s">
        <v>96</v>
      </c>
      <c r="G48" s="17"/>
      <c r="I48" s="9">
        <f>SUM(I49:I49)</f>
        <v>0</v>
      </c>
      <c r="J48" s="9">
        <f>SUM(J49:J49)</f>
        <v>0</v>
      </c>
      <c r="K48" s="9">
        <f>SUM(K49:K49)</f>
        <v>0.65901820463451455</v>
      </c>
      <c r="L48" s="9">
        <f>SUM(L49:L49)</f>
        <v>0</v>
      </c>
      <c r="M48" s="9">
        <f>SUM(M49:M49)</f>
        <v>0.65901820463451455</v>
      </c>
      <c r="N48" s="2"/>
      <c r="O48" s="30">
        <f>SUM(O49:O49)</f>
        <v>0</v>
      </c>
      <c r="P48" s="30">
        <f>SUM(P49:P49)</f>
        <v>0</v>
      </c>
      <c r="Q48" s="30">
        <f>SUM(Q49:Q49)</f>
        <v>0</v>
      </c>
      <c r="R48" s="30">
        <f>SUM(R49:R49)</f>
        <v>0</v>
      </c>
      <c r="S48" s="30">
        <f>SUM(S49:S49)</f>
        <v>0</v>
      </c>
      <c r="U48" s="30"/>
      <c r="V48" s="30"/>
      <c r="W48" s="30"/>
      <c r="X48" s="30"/>
      <c r="Z48" s="4"/>
    </row>
    <row r="49" spans="2:26" ht="14.4">
      <c r="B49" s="53" t="s">
        <v>125</v>
      </c>
      <c r="C49" s="47" t="s">
        <v>126</v>
      </c>
      <c r="D49" s="54"/>
      <c r="F49" t="s">
        <v>179</v>
      </c>
      <c r="I49" s="1"/>
      <c r="J49" s="1"/>
      <c r="K49" s="1">
        <v>0.65901820463451455</v>
      </c>
      <c r="L49" s="1"/>
      <c r="M49" s="25">
        <f>SUM(I49:L49)</f>
        <v>0.65901820463451455</v>
      </c>
      <c r="N49" s="2"/>
      <c r="O49" s="1"/>
      <c r="P49" s="2"/>
      <c r="Q49" s="2"/>
      <c r="R49" s="2"/>
      <c r="S49" s="25">
        <f t="shared" ref="S49" si="16">SUM(O49:R49)</f>
        <v>0</v>
      </c>
      <c r="X49" s="16" t="s">
        <v>182</v>
      </c>
      <c r="Z49" s="2"/>
    </row>
    <row r="50" spans="2:26" ht="14.4">
      <c r="B50" s="53" t="s">
        <v>127</v>
      </c>
      <c r="C50" s="47" t="s">
        <v>128</v>
      </c>
      <c r="D50" s="54"/>
      <c r="F50" t="s">
        <v>184</v>
      </c>
      <c r="I50" s="2"/>
      <c r="J50" s="2"/>
      <c r="K50" s="2"/>
      <c r="L50" s="2"/>
      <c r="M50" s="66">
        <f>0.00235127953742816*100</f>
        <v>0.235127953742816</v>
      </c>
      <c r="N50" s="2"/>
      <c r="O50" s="2"/>
      <c r="P50" s="2"/>
      <c r="Q50" s="2"/>
      <c r="R50" s="2"/>
      <c r="S50" s="2"/>
      <c r="X50" s="16" t="s">
        <v>182</v>
      </c>
      <c r="Z50" s="2"/>
    </row>
    <row r="51" spans="2:26" ht="14.4">
      <c r="B51" s="53" t="s">
        <v>129</v>
      </c>
      <c r="C51" s="47" t="s">
        <v>130</v>
      </c>
      <c r="D51" s="54"/>
      <c r="F51" t="s">
        <v>185</v>
      </c>
      <c r="I51" s="2"/>
      <c r="J51" s="2"/>
      <c r="K51" s="2"/>
      <c r="L51" s="2"/>
      <c r="M51" s="66">
        <f>0.0017707091010116*100</f>
        <v>0.17707091010116</v>
      </c>
      <c r="N51" s="2"/>
      <c r="O51" s="2"/>
      <c r="P51" s="2"/>
      <c r="Q51" s="2"/>
      <c r="R51" s="2"/>
      <c r="S51" s="2"/>
      <c r="X51" s="16" t="s">
        <v>182</v>
      </c>
      <c r="Z51" s="2"/>
    </row>
    <row r="52" spans="2:26" ht="14.4">
      <c r="B52" s="53" t="s">
        <v>133</v>
      </c>
      <c r="C52" s="47" t="s">
        <v>134</v>
      </c>
      <c r="D52" s="54"/>
      <c r="F52" s="4" t="s">
        <v>131</v>
      </c>
      <c r="G52" s="17"/>
      <c r="I52" s="84" t="s">
        <v>132</v>
      </c>
      <c r="J52" s="84"/>
      <c r="K52" s="84"/>
      <c r="L52" s="84"/>
      <c r="M52" s="84"/>
      <c r="N52" s="2"/>
      <c r="O52" s="85" t="s">
        <v>132</v>
      </c>
      <c r="P52" s="85"/>
      <c r="Q52" s="85"/>
      <c r="R52" s="85"/>
      <c r="S52" s="85"/>
      <c r="U52" s="30"/>
      <c r="V52" s="30"/>
      <c r="W52" s="30"/>
      <c r="X52" s="30"/>
      <c r="Z52" s="4"/>
    </row>
    <row r="53" spans="2:26" ht="14.4">
      <c r="B53" s="53" t="s">
        <v>135</v>
      </c>
      <c r="C53" s="47" t="s">
        <v>136</v>
      </c>
      <c r="D53" s="54"/>
      <c r="F53" t="s">
        <v>175</v>
      </c>
      <c r="I53" s="2"/>
      <c r="J53" s="2"/>
      <c r="K53" s="2"/>
      <c r="L53" s="2"/>
      <c r="M53" s="28">
        <f>0.0297961368354731*100</f>
        <v>2.9796136835473099</v>
      </c>
      <c r="N53" s="2"/>
      <c r="O53" s="2"/>
      <c r="P53" s="2"/>
      <c r="Q53" s="2"/>
      <c r="R53" s="2"/>
      <c r="S53" s="25"/>
      <c r="W53" s="16" t="s">
        <v>183</v>
      </c>
      <c r="X53" s="16" t="s">
        <v>176</v>
      </c>
      <c r="Z53" s="2" t="s">
        <v>177</v>
      </c>
    </row>
    <row r="54" spans="2:26" ht="14.4">
      <c r="B54" s="53" t="s">
        <v>137</v>
      </c>
      <c r="C54" s="47" t="s">
        <v>138</v>
      </c>
      <c r="D54" s="54"/>
      <c r="F54" t="s">
        <v>174</v>
      </c>
      <c r="I54" s="2"/>
      <c r="J54" s="2"/>
      <c r="K54" s="2"/>
      <c r="L54" s="2"/>
      <c r="M54" s="66">
        <f>0.0369784515127915*100</f>
        <v>3.6978451512791501</v>
      </c>
      <c r="W54" s="16" t="s">
        <v>183</v>
      </c>
      <c r="X54" s="16" t="s">
        <v>176</v>
      </c>
      <c r="Z54" s="2" t="s">
        <v>177</v>
      </c>
    </row>
    <row r="55" spans="2:26" ht="32.25" customHeight="1">
      <c r="B55" s="53" t="s">
        <v>139</v>
      </c>
      <c r="C55" s="47" t="s">
        <v>140</v>
      </c>
      <c r="D55" s="54"/>
      <c r="F55" s="26"/>
      <c r="G55" s="27"/>
      <c r="I55" s="26"/>
      <c r="J55" s="26"/>
      <c r="K55" s="26"/>
      <c r="L55" s="26"/>
      <c r="M55" s="26"/>
      <c r="O55" s="32"/>
      <c r="P55" s="32"/>
      <c r="Q55" s="32"/>
      <c r="R55" s="32"/>
      <c r="S55" s="32"/>
      <c r="U55" s="32"/>
      <c r="V55" s="32"/>
      <c r="W55" s="32"/>
      <c r="X55" s="32"/>
      <c r="Z55" s="26"/>
    </row>
    <row r="56" spans="2:26" ht="14.4">
      <c r="B56" s="53" t="s">
        <v>141</v>
      </c>
      <c r="C56" s="47" t="s">
        <v>142</v>
      </c>
      <c r="D56" s="54"/>
      <c r="G56"/>
      <c r="J56" s="2"/>
      <c r="K56" s="2"/>
      <c r="L56" s="2"/>
      <c r="Z56" s="2"/>
    </row>
    <row r="57" spans="2:26" ht="14.4">
      <c r="B57" s="53" t="s">
        <v>143</v>
      </c>
      <c r="C57" s="47" t="s">
        <v>144</v>
      </c>
      <c r="D57" s="54"/>
      <c r="F57" s="69" t="s">
        <v>186</v>
      </c>
      <c r="G57" s="70"/>
      <c r="H57" s="70"/>
      <c r="I57" s="70"/>
      <c r="J57" s="71"/>
      <c r="K57" s="71"/>
      <c r="L57" s="71"/>
      <c r="M57" s="72"/>
      <c r="Z57" s="2"/>
    </row>
    <row r="58" spans="2:26" ht="14.4">
      <c r="B58" s="53" t="s">
        <v>145</v>
      </c>
      <c r="C58" s="47" t="s">
        <v>146</v>
      </c>
      <c r="D58" s="54"/>
      <c r="F58" s="73" t="s">
        <v>187</v>
      </c>
      <c r="G58" s="36"/>
      <c r="H58" s="36"/>
      <c r="I58" s="36"/>
      <c r="J58" s="74"/>
      <c r="K58" s="74"/>
      <c r="L58" s="74"/>
      <c r="M58" s="75">
        <f>M6+M50+M54</f>
        <v>29.445451499254446</v>
      </c>
      <c r="Z58" s="2"/>
    </row>
    <row r="59" spans="2:26" ht="14.4">
      <c r="B59" s="53" t="s">
        <v>147</v>
      </c>
      <c r="C59" s="47" t="s">
        <v>148</v>
      </c>
      <c r="D59" s="54"/>
      <c r="F59" s="76" t="s">
        <v>188</v>
      </c>
      <c r="G59" s="77"/>
      <c r="H59" s="77"/>
      <c r="I59" s="77"/>
      <c r="J59" s="78"/>
      <c r="K59" s="78"/>
      <c r="L59" s="79"/>
      <c r="M59" s="80">
        <f>M6+M51+M53</f>
        <v>28.669162987880952</v>
      </c>
      <c r="Z59" s="2"/>
    </row>
    <row r="60" spans="2:26" ht="14.4">
      <c r="B60" s="53" t="s">
        <v>149</v>
      </c>
      <c r="C60" s="47" t="s">
        <v>150</v>
      </c>
      <c r="D60" s="54"/>
      <c r="G60"/>
      <c r="J60" s="2"/>
      <c r="K60" s="2"/>
      <c r="L60" s="2"/>
      <c r="Z60" s="2"/>
    </row>
    <row r="61" spans="2:26" ht="14.4">
      <c r="B61" s="53" t="s">
        <v>151</v>
      </c>
      <c r="C61" s="47" t="s">
        <v>152</v>
      </c>
      <c r="D61" s="54"/>
      <c r="G61"/>
      <c r="J61" s="2"/>
      <c r="K61" s="2"/>
      <c r="L61" s="2"/>
      <c r="Z61" s="2"/>
    </row>
    <row r="62" spans="2:26" ht="14.4">
      <c r="B62" s="53" t="s">
        <v>153</v>
      </c>
      <c r="C62" s="47" t="s">
        <v>154</v>
      </c>
      <c r="D62" s="54"/>
      <c r="G62"/>
      <c r="J62" s="2"/>
      <c r="K62" s="2"/>
      <c r="L62" s="2"/>
      <c r="Z62" s="2"/>
    </row>
    <row r="63" spans="2:26" ht="14.4">
      <c r="B63" s="53" t="s">
        <v>155</v>
      </c>
      <c r="C63" s="47" t="s">
        <v>156</v>
      </c>
      <c r="D63" s="54"/>
      <c r="G63"/>
      <c r="J63" s="2"/>
      <c r="K63" s="2"/>
      <c r="L63" s="2"/>
      <c r="Z63" s="2"/>
    </row>
    <row r="64" spans="2:26" ht="14.4">
      <c r="B64" s="53" t="s">
        <v>157</v>
      </c>
      <c r="C64" s="47" t="s">
        <v>158</v>
      </c>
      <c r="D64" s="54"/>
      <c r="G64"/>
      <c r="J64" s="2"/>
      <c r="K64" s="2"/>
      <c r="L64" s="2"/>
      <c r="Z64" s="2"/>
    </row>
    <row r="65" spans="1:26" ht="14.4">
      <c r="B65" s="53" t="s">
        <v>159</v>
      </c>
      <c r="C65" s="47" t="s">
        <v>160</v>
      </c>
      <c r="D65" s="54"/>
      <c r="G65"/>
      <c r="J65" s="2"/>
      <c r="K65" s="2"/>
      <c r="L65" s="2"/>
      <c r="Z65" s="2"/>
    </row>
    <row r="66" spans="1:26">
      <c r="D66" s="54"/>
      <c r="G66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26" ht="14.4">
      <c r="B67" s="45"/>
      <c r="C67" s="46" t="s">
        <v>161</v>
      </c>
      <c r="D67" s="54"/>
      <c r="G67"/>
    </row>
    <row r="68" spans="1:26" ht="14.4">
      <c r="B68" s="39"/>
      <c r="C68" s="47" t="s">
        <v>9</v>
      </c>
      <c r="D68" s="54"/>
      <c r="G68"/>
    </row>
    <row r="69" spans="1:26" ht="14.4">
      <c r="B69" s="51"/>
      <c r="C69" s="47" t="s">
        <v>162</v>
      </c>
      <c r="D69" s="54"/>
      <c r="G69"/>
    </row>
    <row r="70" spans="1:26" ht="14.4">
      <c r="B70" s="40"/>
      <c r="C70" s="47" t="s">
        <v>162</v>
      </c>
      <c r="D70" s="54"/>
      <c r="G70"/>
    </row>
    <row r="71" spans="1:26" ht="14.4">
      <c r="B71" s="41"/>
      <c r="C71" s="47" t="s">
        <v>162</v>
      </c>
      <c r="D71" s="54"/>
      <c r="G71"/>
    </row>
    <row r="72" spans="1:26" ht="14.4">
      <c r="B72" s="50"/>
      <c r="C72" s="52" t="s">
        <v>163</v>
      </c>
      <c r="D72" s="54"/>
      <c r="G72"/>
    </row>
    <row r="73" spans="1:26" ht="14.4">
      <c r="B73" s="49"/>
      <c r="C73" s="52" t="s">
        <v>12</v>
      </c>
      <c r="D73" s="54"/>
      <c r="G73"/>
    </row>
    <row r="74" spans="1:26" ht="18" customHeight="1">
      <c r="A74" s="55"/>
      <c r="B74" s="54"/>
      <c r="C74" s="54"/>
      <c r="D74" s="54"/>
      <c r="G74"/>
    </row>
    <row r="75" spans="1:26">
      <c r="G75"/>
    </row>
    <row r="76" spans="1:26">
      <c r="G76"/>
    </row>
    <row r="77" spans="1:26">
      <c r="B77" s="44"/>
      <c r="C77" s="44"/>
    </row>
    <row r="78" spans="1:26">
      <c r="B78" s="16"/>
    </row>
    <row r="79" spans="1:26">
      <c r="B79" s="16"/>
      <c r="G79"/>
      <c r="U79"/>
      <c r="V79"/>
      <c r="W79"/>
      <c r="X79"/>
    </row>
    <row r="80" spans="1:26">
      <c r="B80" s="16"/>
      <c r="G80"/>
      <c r="U80"/>
      <c r="V80"/>
      <c r="W80"/>
      <c r="X80"/>
    </row>
    <row r="81" spans="2:24">
      <c r="B81" s="16"/>
      <c r="G81"/>
      <c r="U81"/>
      <c r="V81"/>
      <c r="W81"/>
      <c r="X81"/>
    </row>
    <row r="82" spans="2:24">
      <c r="B82" s="16"/>
      <c r="C82" s="43"/>
      <c r="G82"/>
      <c r="U82"/>
      <c r="V82"/>
      <c r="W82"/>
      <c r="X82"/>
    </row>
    <row r="83" spans="2:24">
      <c r="B83" s="16"/>
      <c r="G83"/>
      <c r="U83"/>
      <c r="V83"/>
      <c r="W83"/>
      <c r="X83"/>
    </row>
    <row r="84" spans="2:24">
      <c r="B84" s="16"/>
      <c r="C84" s="43"/>
      <c r="G84"/>
      <c r="U84"/>
      <c r="V84"/>
      <c r="W84"/>
      <c r="X84"/>
    </row>
    <row r="85" spans="2:24">
      <c r="B85" s="16"/>
      <c r="G85"/>
      <c r="U85"/>
      <c r="V85"/>
      <c r="W85"/>
      <c r="X85"/>
    </row>
    <row r="86" spans="2:24">
      <c r="B86" s="16"/>
      <c r="G86"/>
      <c r="U86"/>
      <c r="V86"/>
      <c r="W86"/>
      <c r="X86"/>
    </row>
    <row r="87" spans="2:24">
      <c r="B87" s="42"/>
      <c r="C87" s="43"/>
      <c r="G87"/>
      <c r="U87"/>
      <c r="V87"/>
      <c r="W87"/>
      <c r="X87"/>
    </row>
    <row r="88" spans="2:24">
      <c r="B88" s="42"/>
      <c r="C88" s="43"/>
      <c r="G88"/>
      <c r="U88"/>
      <c r="V88"/>
      <c r="W88"/>
      <c r="X88"/>
    </row>
    <row r="89" spans="2:24">
      <c r="B89" s="19"/>
      <c r="C89" s="43"/>
      <c r="G89"/>
      <c r="U89"/>
      <c r="V89"/>
      <c r="W89"/>
      <c r="X89"/>
    </row>
    <row r="90" spans="2:24">
      <c r="G90"/>
      <c r="U90"/>
      <c r="V90"/>
      <c r="W90"/>
      <c r="X90"/>
    </row>
  </sheetData>
  <mergeCells count="7">
    <mergeCell ref="B3:C3"/>
    <mergeCell ref="I2:M2"/>
    <mergeCell ref="O2:S2"/>
    <mergeCell ref="I52:M52"/>
    <mergeCell ref="O52:S52"/>
    <mergeCell ref="I3:M3"/>
    <mergeCell ref="O3:S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Instructions_Definitions</vt:lpstr>
      <vt:lpstr>Decision Tree</vt:lpstr>
      <vt:lpstr>Activities-W</vt:lpstr>
    </vt:vector>
  </TitlesOfParts>
  <Manager/>
  <Company>Anglian 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Mead</dc:creator>
  <cp:keywords/>
  <dc:description/>
  <cp:lastModifiedBy>Philip Saynor</cp:lastModifiedBy>
  <cp:revision/>
  <dcterms:created xsi:type="dcterms:W3CDTF">2021-04-22T13:46:38Z</dcterms:created>
  <dcterms:modified xsi:type="dcterms:W3CDTF">2023-01-12T11:29:11Z</dcterms:modified>
  <cp:category/>
  <cp:contentStatus/>
</cp:coreProperties>
</file>